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rita\Desktop\"/>
    </mc:Choice>
  </mc:AlternateContent>
  <bookViews>
    <workbookView xWindow="0" yWindow="0" windowWidth="19200" windowHeight="6480"/>
  </bookViews>
  <sheets>
    <sheet name="標準報酬決定通知書　転記" sheetId="1" r:id="rId1"/>
    <sheet name="40福岡" sheetId="2" r:id="rId2"/>
  </sheets>
  <definedNames>
    <definedName name="_xlnm.Print_Area" localSheetId="1">'40福岡'!$A:$M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K52" i="1"/>
  <c r="D52" i="1"/>
  <c r="J52" i="1" s="1"/>
  <c r="D26" i="1"/>
  <c r="J26" i="1" s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D6" i="1"/>
  <c r="J6" i="1" s="1"/>
  <c r="D7" i="1"/>
  <c r="J7" i="1" s="1"/>
  <c r="D8" i="1"/>
  <c r="J8" i="1" s="1"/>
  <c r="D9" i="1"/>
  <c r="J9" i="1" s="1"/>
  <c r="D10" i="1"/>
  <c r="J10" i="1" s="1"/>
  <c r="D11" i="1"/>
  <c r="J11" i="1" s="1"/>
  <c r="D12" i="1"/>
  <c r="J12" i="1" s="1"/>
  <c r="D13" i="1"/>
  <c r="J13" i="1" s="1"/>
  <c r="D14" i="1"/>
  <c r="J14" i="1" s="1"/>
  <c r="D15" i="1"/>
  <c r="J15" i="1" s="1"/>
  <c r="D16" i="1"/>
  <c r="J16" i="1" s="1"/>
  <c r="D17" i="1"/>
  <c r="J17" i="1" s="1"/>
  <c r="D18" i="1"/>
  <c r="J18" i="1" s="1"/>
  <c r="D19" i="1"/>
  <c r="J19" i="1" s="1"/>
  <c r="D20" i="1"/>
  <c r="J20" i="1" s="1"/>
  <c r="D21" i="1"/>
  <c r="J21" i="1" s="1"/>
  <c r="D22" i="1"/>
  <c r="J22" i="1" s="1"/>
  <c r="D23" i="1"/>
  <c r="J23" i="1" s="1"/>
  <c r="D24" i="1"/>
  <c r="J24" i="1" s="1"/>
  <c r="D25" i="1"/>
  <c r="J25" i="1" s="1"/>
  <c r="D27" i="1"/>
  <c r="J27" i="1" s="1"/>
  <c r="D28" i="1"/>
  <c r="J28" i="1" s="1"/>
  <c r="D29" i="1"/>
  <c r="J29" i="1" s="1"/>
  <c r="D30" i="1"/>
  <c r="J30" i="1" s="1"/>
  <c r="D31" i="1"/>
  <c r="J31" i="1" s="1"/>
  <c r="D32" i="1"/>
  <c r="J32" i="1" s="1"/>
  <c r="D33" i="1"/>
  <c r="J33" i="1" s="1"/>
  <c r="D34" i="1"/>
  <c r="J34" i="1" s="1"/>
  <c r="D35" i="1"/>
  <c r="J35" i="1" s="1"/>
  <c r="D36" i="1"/>
  <c r="J36" i="1" s="1"/>
  <c r="D37" i="1"/>
  <c r="J37" i="1" s="1"/>
  <c r="D38" i="1"/>
  <c r="J38" i="1" s="1"/>
  <c r="D39" i="1"/>
  <c r="J39" i="1" s="1"/>
  <c r="D40" i="1"/>
  <c r="J40" i="1" s="1"/>
  <c r="D41" i="1"/>
  <c r="J41" i="1" s="1"/>
  <c r="D42" i="1"/>
  <c r="J42" i="1" s="1"/>
  <c r="D43" i="1"/>
  <c r="J43" i="1" s="1"/>
  <c r="D44" i="1"/>
  <c r="J44" i="1" s="1"/>
  <c r="D45" i="1"/>
  <c r="J45" i="1" s="1"/>
  <c r="D46" i="1"/>
  <c r="J46" i="1" s="1"/>
  <c r="D47" i="1"/>
  <c r="J47" i="1" s="1"/>
  <c r="D48" i="1"/>
  <c r="J48" i="1" s="1"/>
  <c r="D49" i="1"/>
  <c r="J49" i="1" s="1"/>
  <c r="D50" i="1"/>
  <c r="J50" i="1" s="1"/>
  <c r="D51" i="1"/>
  <c r="J51" i="1" s="1"/>
  <c r="K5" i="1" l="1"/>
  <c r="D5" i="1"/>
  <c r="J5" i="1" s="1"/>
</calcChain>
</file>

<file path=xl/sharedStrings.xml><?xml version="1.0" encoding="utf-8"?>
<sst xmlns="http://schemas.openxmlformats.org/spreadsheetml/2006/main" count="149" uniqueCount="94">
  <si>
    <t>平成28年8月18日決定　健康保険・厚生年金被保険者標準報酬</t>
    <rPh sb="0" eb="2">
      <t>ヘイセイ</t>
    </rPh>
    <rPh sb="4" eb="5">
      <t>ネン</t>
    </rPh>
    <rPh sb="6" eb="7">
      <t>ゲツ</t>
    </rPh>
    <rPh sb="9" eb="10">
      <t>ニチ</t>
    </rPh>
    <rPh sb="10" eb="12">
      <t>ケッテイ</t>
    </rPh>
    <rPh sb="13" eb="15">
      <t>ケンコウ</t>
    </rPh>
    <rPh sb="15" eb="17">
      <t>ホケン</t>
    </rPh>
    <rPh sb="18" eb="20">
      <t>コウセイ</t>
    </rPh>
    <rPh sb="20" eb="22">
      <t>ネンキン</t>
    </rPh>
    <rPh sb="22" eb="26">
      <t>ヒホケンシャ</t>
    </rPh>
    <rPh sb="26" eb="28">
      <t>ヒョウジュン</t>
    </rPh>
    <rPh sb="28" eb="30">
      <t>ホウシュウ</t>
    </rPh>
    <phoneticPr fontId="2"/>
  </si>
  <si>
    <t>整理番号</t>
    <rPh sb="0" eb="2">
      <t>セイリ</t>
    </rPh>
    <rPh sb="2" eb="4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</si>
  <si>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</si>
  <si>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生年月日</t>
    <rPh sb="0" eb="2">
      <t>セイネン</t>
    </rPh>
    <rPh sb="2" eb="4">
      <t>ガッピ</t>
    </rPh>
    <phoneticPr fontId="2"/>
  </si>
  <si>
    <t>種別</t>
    <rPh sb="0" eb="2">
      <t>シュベツ</t>
    </rPh>
    <phoneticPr fontId="2"/>
  </si>
  <si>
    <t>適用年月日</t>
    <rPh sb="0" eb="2">
      <t>テキヨウ</t>
    </rPh>
    <rPh sb="2" eb="5">
      <t>ネンガッピ</t>
    </rPh>
    <phoneticPr fontId="2"/>
  </si>
  <si>
    <t>決定後の標準報酬月額</t>
    <rPh sb="0" eb="2">
      <t>ケッテイ</t>
    </rPh>
    <rPh sb="2" eb="3">
      <t>ゴ</t>
    </rPh>
    <rPh sb="4" eb="6">
      <t>ヒョウジュン</t>
    </rPh>
    <rPh sb="6" eb="8">
      <t>ホウシュウ</t>
    </rPh>
    <rPh sb="8" eb="10">
      <t>ゲツガク</t>
    </rPh>
    <phoneticPr fontId="2"/>
  </si>
  <si>
    <t>健保料(円)</t>
    <rPh sb="0" eb="1">
      <t>ケン</t>
    </rPh>
    <rPh sb="1" eb="2">
      <t>タモツ</t>
    </rPh>
    <rPh sb="2" eb="3">
      <t>リョウ</t>
    </rPh>
    <rPh sb="4" eb="5">
      <t>エン</t>
    </rPh>
    <phoneticPr fontId="2"/>
  </si>
  <si>
    <t>厚年料(円)</t>
    <rPh sb="0" eb="1">
      <t>アツシ</t>
    </rPh>
    <rPh sb="1" eb="2">
      <t>ドシ</t>
    </rPh>
    <rPh sb="2" eb="3">
      <t>リョウ</t>
    </rPh>
    <rPh sb="4" eb="5">
      <t>エン</t>
    </rPh>
    <phoneticPr fontId="2"/>
  </si>
  <si>
    <t>決定後の各保険料</t>
    <rPh sb="0" eb="2">
      <t>ケッテイ</t>
    </rPh>
    <rPh sb="2" eb="3">
      <t>ゴ</t>
    </rPh>
    <rPh sb="4" eb="7">
      <t>カクホケン</t>
    </rPh>
    <rPh sb="7" eb="8">
      <t>リョウ</t>
    </rPh>
    <phoneticPr fontId="2"/>
  </si>
  <si>
    <t>平成28年9月分（10月納付分）の健康保険・厚生年金保険の保険料額表</t>
    <rPh sb="0" eb="2">
      <t>ヘイセイ</t>
    </rPh>
    <rPh sb="4" eb="5">
      <t>ネン</t>
    </rPh>
    <rPh sb="6" eb="7">
      <t>ガツ</t>
    </rPh>
    <rPh sb="7" eb="8">
      <t>ブン</t>
    </rPh>
    <rPh sb="11" eb="12">
      <t>ガツ</t>
    </rPh>
    <rPh sb="12" eb="14">
      <t>ノウフ</t>
    </rPh>
    <rPh sb="14" eb="15">
      <t>ブン</t>
    </rPh>
    <rPh sb="17" eb="19">
      <t>ケンコウ</t>
    </rPh>
    <rPh sb="19" eb="21">
      <t>ホケン</t>
    </rPh>
    <rPh sb="22" eb="24">
      <t>コウセイ</t>
    </rPh>
    <rPh sb="24" eb="26">
      <t>ネンキン</t>
    </rPh>
    <rPh sb="26" eb="28">
      <t>ホケン</t>
    </rPh>
    <rPh sb="29" eb="31">
      <t>ホケン</t>
    </rPh>
    <rPh sb="31" eb="32">
      <t>リョウ</t>
    </rPh>
    <rPh sb="32" eb="33">
      <t>ガク</t>
    </rPh>
    <rPh sb="33" eb="34">
      <t>ヒョウ</t>
    </rPh>
    <phoneticPr fontId="6"/>
  </si>
  <si>
    <t>・健康保険料率：平成28年3月分～　適用　　　・厚生年金保険料率：平成28年9月分～平成29年8月分　適用</t>
    <phoneticPr fontId="6"/>
  </si>
  <si>
    <t>・介護保険料率：平成27年4月分～　適用　　　・子ども・子育て拠出金率：平成28年4月分～　適用</t>
    <rPh sb="1" eb="3">
      <t>カイゴ</t>
    </rPh>
    <rPh sb="3" eb="5">
      <t>ホケン</t>
    </rPh>
    <rPh sb="5" eb="6">
      <t>リョウ</t>
    </rPh>
    <rPh sb="6" eb="7">
      <t>リツ</t>
    </rPh>
    <rPh sb="8" eb="10">
      <t>ヘイセイ</t>
    </rPh>
    <rPh sb="12" eb="13">
      <t>ネン</t>
    </rPh>
    <rPh sb="14" eb="15">
      <t>ガツ</t>
    </rPh>
    <rPh sb="15" eb="16">
      <t>ブン</t>
    </rPh>
    <rPh sb="18" eb="20">
      <t>テキヨウ</t>
    </rPh>
    <phoneticPr fontId="6"/>
  </si>
  <si>
    <t>（福岡県）</t>
  </si>
  <si>
    <t>（単位：円）</t>
    <rPh sb="1" eb="3">
      <t>タンイ</t>
    </rPh>
    <rPh sb="4" eb="5">
      <t>エン</t>
    </rPh>
    <phoneticPr fontId="6"/>
  </si>
  <si>
    <t>標  準  報  酬</t>
    <rPh sb="0" eb="1">
      <t>シルベ</t>
    </rPh>
    <rPh sb="3" eb="4">
      <t>ジュン</t>
    </rPh>
    <rPh sb="6" eb="7">
      <t>ホウ</t>
    </rPh>
    <rPh sb="9" eb="10">
      <t>シュウ</t>
    </rPh>
    <phoneticPr fontId="6"/>
  </si>
  <si>
    <t>報  酬  月  額</t>
    <rPh sb="0" eb="1">
      <t>ホウ</t>
    </rPh>
    <rPh sb="3" eb="4">
      <t>シュウ</t>
    </rPh>
    <rPh sb="6" eb="7">
      <t>ツキ</t>
    </rPh>
    <rPh sb="9" eb="10">
      <t>ガク</t>
    </rPh>
    <phoneticPr fontId="6"/>
  </si>
  <si>
    <t>全国健康保険協会管掌健康保険料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カンショウ</t>
    </rPh>
    <rPh sb="10" eb="12">
      <t>ケンコウ</t>
    </rPh>
    <rPh sb="12" eb="14">
      <t>ホケン</t>
    </rPh>
    <rPh sb="14" eb="15">
      <t>リョウ</t>
    </rPh>
    <phoneticPr fontId="6"/>
  </si>
  <si>
    <t>厚生年金保険料（厚生年金基金加入員を除く）</t>
    <rPh sb="0" eb="2">
      <t>コウセイ</t>
    </rPh>
    <rPh sb="2" eb="4">
      <t>ネンキン</t>
    </rPh>
    <rPh sb="4" eb="7">
      <t>ホケンリョウ</t>
    </rPh>
    <rPh sb="8" eb="10">
      <t>コウセイ</t>
    </rPh>
    <rPh sb="10" eb="12">
      <t>ネンキン</t>
    </rPh>
    <rPh sb="12" eb="14">
      <t>キキン</t>
    </rPh>
    <rPh sb="14" eb="16">
      <t>カニュウ</t>
    </rPh>
    <rPh sb="16" eb="17">
      <t>イン</t>
    </rPh>
    <rPh sb="18" eb="19">
      <t>ノゾ</t>
    </rPh>
    <phoneticPr fontId="6"/>
  </si>
  <si>
    <t>介護保険第２号被保険者
に該当しない場合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3" eb="15">
      <t>ガイトウ</t>
    </rPh>
    <rPh sb="18" eb="20">
      <t>バアイ</t>
    </rPh>
    <phoneticPr fontId="6"/>
  </si>
  <si>
    <t>介護保険第２号被保険者
に該当する場合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3" eb="15">
      <t>ガイトウ</t>
    </rPh>
    <rPh sb="17" eb="19">
      <t>バアイ</t>
    </rPh>
    <phoneticPr fontId="6"/>
  </si>
  <si>
    <t>一般の被保険者</t>
    <rPh sb="0" eb="2">
      <t>イッパン</t>
    </rPh>
    <rPh sb="3" eb="7">
      <t>ヒホケンシャ</t>
    </rPh>
    <phoneticPr fontId="6"/>
  </si>
  <si>
    <t>坑内員・船員</t>
    <rPh sb="0" eb="2">
      <t>コウナイ</t>
    </rPh>
    <rPh sb="2" eb="3">
      <t>イン</t>
    </rPh>
    <rPh sb="4" eb="6">
      <t>センイン</t>
    </rPh>
    <phoneticPr fontId="6"/>
  </si>
  <si>
    <t>等級</t>
    <rPh sb="0" eb="2">
      <t>トウキュウ</t>
    </rPh>
    <phoneticPr fontId="6"/>
  </si>
  <si>
    <t>月  額</t>
    <rPh sb="0" eb="1">
      <t>ツキ</t>
    </rPh>
    <rPh sb="3" eb="4">
      <t>ガク</t>
    </rPh>
    <phoneticPr fontId="6"/>
  </si>
  <si>
    <t>全  額</t>
    <rPh sb="0" eb="1">
      <t>ゼン</t>
    </rPh>
    <rPh sb="3" eb="4">
      <t>ガク</t>
    </rPh>
    <phoneticPr fontId="6"/>
  </si>
  <si>
    <t>折半額</t>
    <rPh sb="0" eb="2">
      <t>セッパン</t>
    </rPh>
    <rPh sb="2" eb="3">
      <t>ガク</t>
    </rPh>
    <phoneticPr fontId="6"/>
  </si>
  <si>
    <t>円以上</t>
    <rPh sb="0" eb="1">
      <t>エン</t>
    </rPh>
    <rPh sb="1" eb="3">
      <t>イジョウ</t>
    </rPh>
    <phoneticPr fontId="6"/>
  </si>
  <si>
    <t>円未満</t>
    <rPh sb="0" eb="1">
      <t>エン</t>
    </rPh>
    <rPh sb="1" eb="3">
      <t>ミマン</t>
    </rPh>
    <phoneticPr fontId="6"/>
  </si>
  <si>
    <t>～</t>
    <phoneticPr fontId="6"/>
  </si>
  <si>
    <t>5（1）</t>
  </si>
  <si>
    <t>6（2）</t>
  </si>
  <si>
    <t>7（3）</t>
  </si>
  <si>
    <t>8（4）</t>
  </si>
  <si>
    <t>9（5）</t>
  </si>
  <si>
    <t>10（6）</t>
  </si>
  <si>
    <t>11（7）</t>
  </si>
  <si>
    <t>12（8）</t>
  </si>
  <si>
    <t>13（9）</t>
  </si>
  <si>
    <t>14（10）</t>
  </si>
  <si>
    <t>15（11）</t>
  </si>
  <si>
    <t>16（12）</t>
  </si>
  <si>
    <t>17（13）</t>
  </si>
  <si>
    <t>18（14）</t>
  </si>
  <si>
    <t>19（15）</t>
  </si>
  <si>
    <t>20（16）</t>
  </si>
  <si>
    <t>21（17）</t>
  </si>
  <si>
    <t>22（18）</t>
  </si>
  <si>
    <t>23（19）</t>
  </si>
  <si>
    <t>24（20）</t>
  </si>
  <si>
    <t>25（21）</t>
  </si>
  <si>
    <t>26（22）</t>
  </si>
  <si>
    <t>27（23）</t>
  </si>
  <si>
    <t>28（24）</t>
  </si>
  <si>
    <t>29（25）</t>
  </si>
  <si>
    <t>30（26）</t>
  </si>
  <si>
    <t>31（27）</t>
  </si>
  <si>
    <t>32（28）</t>
  </si>
  <si>
    <t>33（29）</t>
  </si>
  <si>
    <t>34（30）</t>
  </si>
  <si>
    <t>※厚生年金基金に加入している方の厚生年金保険</t>
    <rPh sb="1" eb="3">
      <t>コウセイ</t>
    </rPh>
    <rPh sb="3" eb="5">
      <t>ネンキン</t>
    </rPh>
    <rPh sb="5" eb="7">
      <t>キキン</t>
    </rPh>
    <rPh sb="8" eb="10">
      <t>カニュウ</t>
    </rPh>
    <rPh sb="14" eb="15">
      <t>カタ</t>
    </rPh>
    <rPh sb="16" eb="18">
      <t>コウセイ</t>
    </rPh>
    <rPh sb="18" eb="20">
      <t>ネンキン</t>
    </rPh>
    <rPh sb="20" eb="22">
      <t>ホケン</t>
    </rPh>
    <phoneticPr fontId="6"/>
  </si>
  <si>
    <t>　料率は、基金ごとに定められている免除保険料率</t>
    <rPh sb="1" eb="2">
      <t>リョウ</t>
    </rPh>
    <rPh sb="2" eb="3">
      <t>リツ</t>
    </rPh>
    <rPh sb="5" eb="7">
      <t>キキン</t>
    </rPh>
    <rPh sb="10" eb="11">
      <t>サダ</t>
    </rPh>
    <rPh sb="17" eb="19">
      <t>メンジョ</t>
    </rPh>
    <rPh sb="19" eb="21">
      <t>ホケン</t>
    </rPh>
    <rPh sb="21" eb="22">
      <t>リョウ</t>
    </rPh>
    <phoneticPr fontId="6"/>
  </si>
  <si>
    <t>　（2.4％～5.0％）を控除した率となります。</t>
    <rPh sb="13" eb="15">
      <t>コウジョ</t>
    </rPh>
    <rPh sb="17" eb="18">
      <t>リツ</t>
    </rPh>
    <phoneticPr fontId="6"/>
  </si>
  <si>
    <t>　●一般の被保険者の方　　 …13.182％～15.782％</t>
    <rPh sb="2" eb="4">
      <t>イッパン</t>
    </rPh>
    <rPh sb="5" eb="9">
      <t>ヒホケンシャ</t>
    </rPh>
    <rPh sb="10" eb="11">
      <t>カタ</t>
    </rPh>
    <phoneticPr fontId="6"/>
  </si>
  <si>
    <t>　●坑内員の被保険者の方　…13.184％～15.784％</t>
    <rPh sb="2" eb="4">
      <t>コウナイ</t>
    </rPh>
    <rPh sb="4" eb="5">
      <t>イン</t>
    </rPh>
    <rPh sb="6" eb="10">
      <t>ヒホケンシャ</t>
    </rPh>
    <rPh sb="11" eb="12">
      <t>カタ</t>
    </rPh>
    <phoneticPr fontId="6"/>
  </si>
  <si>
    <t>　加入する基金ごとに異なりますので、免除保険料</t>
    <rPh sb="1" eb="3">
      <t>カニュウ</t>
    </rPh>
    <rPh sb="5" eb="7">
      <t>キキン</t>
    </rPh>
    <rPh sb="10" eb="11">
      <t>コト</t>
    </rPh>
    <rPh sb="18" eb="20">
      <t>メンジョ</t>
    </rPh>
    <rPh sb="20" eb="22">
      <t>ホケン</t>
    </rPh>
    <rPh sb="22" eb="23">
      <t>リョウ</t>
    </rPh>
    <phoneticPr fontId="6"/>
  </si>
  <si>
    <t>　率および厚生年金基金の掛金については、加入</t>
    <phoneticPr fontId="6"/>
  </si>
  <si>
    <t>　する厚生年金基金にお問い合わせください。</t>
    <phoneticPr fontId="6"/>
  </si>
  <si>
    <t>　◆48～50等級は、平成28年4月分（5月納付分）から</t>
  </si>
  <si>
    <t>　　 新設されました。3月分（4月納付分）までは、48～</t>
  </si>
  <si>
    <t>　　 50等級の方は 47等級の保険料となります。</t>
  </si>
  <si>
    <t>◆等級欄の（　）内の数字は、厚生年金保険の標準報酬月額等級です。</t>
    <rPh sb="1" eb="3">
      <t>トウキュウ</t>
    </rPh>
    <rPh sb="3" eb="4">
      <t>ラン</t>
    </rPh>
    <rPh sb="8" eb="9">
      <t>ナイ</t>
    </rPh>
    <rPh sb="10" eb="12">
      <t>スウジ</t>
    </rPh>
    <rPh sb="14" eb="16">
      <t>コウセイ</t>
    </rPh>
    <rPh sb="16" eb="18">
      <t>ネンキン</t>
    </rPh>
    <rPh sb="18" eb="20">
      <t>ホケン</t>
    </rPh>
    <rPh sb="21" eb="23">
      <t>ヒョウジュン</t>
    </rPh>
    <rPh sb="23" eb="25">
      <t>ホウシュウ</t>
    </rPh>
    <rPh sb="25" eb="27">
      <t>ゲツガク</t>
    </rPh>
    <rPh sb="27" eb="29">
      <t>トウキュウ</t>
    </rPh>
    <phoneticPr fontId="6"/>
  </si>
  <si>
    <t>　5（1）等級の「報酬月額」欄は、厚生年金保険の場合「101,000円未満」と読み替えてください。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4" eb="35">
      <t>エン</t>
    </rPh>
    <rPh sb="35" eb="37">
      <t>ミマン</t>
    </rPh>
    <rPh sb="39" eb="40">
      <t>ヨ</t>
    </rPh>
    <rPh sb="41" eb="42">
      <t>カ</t>
    </rPh>
    <phoneticPr fontId="6"/>
  </si>
  <si>
    <t>　34（30）等級の「報酬月額」欄は、厚生年金保険の場合「605,000円以上」と読み替えてください。</t>
    <rPh sb="7" eb="9">
      <t>トウキュウ</t>
    </rPh>
    <rPh sb="11" eb="13">
      <t>ホウシュウ</t>
    </rPh>
    <rPh sb="13" eb="15">
      <t>ゲツガク</t>
    </rPh>
    <rPh sb="16" eb="17">
      <t>ラン</t>
    </rPh>
    <rPh sb="19" eb="21">
      <t>コウセイ</t>
    </rPh>
    <rPh sb="21" eb="23">
      <t>ネンキン</t>
    </rPh>
    <rPh sb="23" eb="25">
      <t>ホケン</t>
    </rPh>
    <rPh sb="26" eb="28">
      <t>バアイ</t>
    </rPh>
    <rPh sb="36" eb="37">
      <t>エン</t>
    </rPh>
    <rPh sb="37" eb="39">
      <t>イジョウ</t>
    </rPh>
    <rPh sb="41" eb="42">
      <t>ヨ</t>
    </rPh>
    <rPh sb="43" eb="44">
      <t>カ</t>
    </rPh>
    <phoneticPr fontId="6"/>
  </si>
  <si>
    <t>◆平成28年度における全国健康保険協会の任意継続被保険者について、標準報酬月額の上限は、280,000円です。</t>
    <rPh sb="1" eb="3">
      <t>ヘイセイ</t>
    </rPh>
    <rPh sb="5" eb="7">
      <t>ネンド</t>
    </rPh>
    <rPh sb="11" eb="13">
      <t>ゼンコク</t>
    </rPh>
    <rPh sb="13" eb="15">
      <t>ケンコウ</t>
    </rPh>
    <rPh sb="15" eb="17">
      <t>ホケン</t>
    </rPh>
    <rPh sb="17" eb="19">
      <t>キョウカイ</t>
    </rPh>
    <rPh sb="20" eb="22">
      <t>ニンイ</t>
    </rPh>
    <rPh sb="22" eb="24">
      <t>ケイゾク</t>
    </rPh>
    <rPh sb="24" eb="28">
      <t>ヒホケンシャ</t>
    </rPh>
    <rPh sb="33" eb="35">
      <t>ヒョウジュン</t>
    </rPh>
    <rPh sb="35" eb="37">
      <t>ホウシュウ</t>
    </rPh>
    <rPh sb="37" eb="39">
      <t>ゲツガク</t>
    </rPh>
    <rPh sb="40" eb="42">
      <t>ジョウゲン</t>
    </rPh>
    <rPh sb="51" eb="52">
      <t>エン</t>
    </rPh>
    <phoneticPr fontId="6"/>
  </si>
  <si>
    <t xml:space="preserve">  ○被保険者負担分（表の折半額の欄）に円未満の端数がある場合</t>
    <rPh sb="3" eb="7">
      <t>ヒホケンシャ</t>
    </rPh>
    <rPh sb="7" eb="9">
      <t>フタン</t>
    </rPh>
    <rPh sb="9" eb="10">
      <t>ブン</t>
    </rPh>
    <rPh sb="11" eb="12">
      <t>ヒョウ</t>
    </rPh>
    <rPh sb="13" eb="15">
      <t>セッパン</t>
    </rPh>
    <rPh sb="15" eb="16">
      <t>ガク</t>
    </rPh>
    <rPh sb="17" eb="18">
      <t>ラン</t>
    </rPh>
    <rPh sb="20" eb="21">
      <t>エン</t>
    </rPh>
    <rPh sb="21" eb="23">
      <t>ミマン</t>
    </rPh>
    <rPh sb="24" eb="26">
      <t>ハスウ</t>
    </rPh>
    <rPh sb="29" eb="31">
      <t>バアイ</t>
    </rPh>
    <phoneticPr fontId="6"/>
  </si>
  <si>
    <t>　  ①事業主が、給与から被保険者負担分を控除する場合、被保険者負担分の端数が50銭以下の場合は切り捨て、50銭を超える場合は切り上げて1円となります。</t>
    <rPh sb="4" eb="7">
      <t>ジギョウヌシ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6"/>
  </si>
  <si>
    <t>　  ②被保険者が、被保険者負担分を事業主へ現金で支払う場合、被保険者負担分の端数が50銭未満の場合は切り捨て、50銭以上の場合は切り上げて1円となります。</t>
    <rPh sb="4" eb="8">
      <t>ヒホケンシャ</t>
    </rPh>
    <rPh sb="10" eb="14">
      <t>ヒホケンシャ</t>
    </rPh>
    <rPh sb="14" eb="16">
      <t>フタン</t>
    </rPh>
    <rPh sb="16" eb="17">
      <t>ブン</t>
    </rPh>
    <rPh sb="18" eb="21">
      <t>ジギョウヌシ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6"/>
  </si>
  <si>
    <t>　  （注）①、②にかかわらず、事業主と被保険者の間で特約がある場合には、特約に基づき端数処理をすることができます。</t>
    <rPh sb="4" eb="5">
      <t>チュウ</t>
    </rPh>
    <rPh sb="16" eb="19">
      <t>ジギョウヌシ</t>
    </rPh>
    <rPh sb="20" eb="24">
      <t>ヒホケンシャ</t>
    </rPh>
    <rPh sb="25" eb="26">
      <t>カン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6"/>
  </si>
  <si>
    <t xml:space="preserve">  ○納入告知書の保険料額</t>
    <rPh sb="3" eb="5">
      <t>ノウニュウ</t>
    </rPh>
    <rPh sb="5" eb="8">
      <t>コクチショ</t>
    </rPh>
    <rPh sb="9" eb="11">
      <t>ホケン</t>
    </rPh>
    <rPh sb="11" eb="12">
      <t>リョウ</t>
    </rPh>
    <rPh sb="12" eb="13">
      <t>ガク</t>
    </rPh>
    <phoneticPr fontId="6"/>
  </si>
  <si>
    <t xml:space="preserve">  　納入告知書の保険料額は、被保険者個々の保険料額を合算した金額になります。ただし、合算した金額に円未満の端数がある場合は、その端数を切り捨てた額となります。</t>
    <rPh sb="3" eb="5">
      <t>ノウニュウ</t>
    </rPh>
    <rPh sb="5" eb="8">
      <t>コクチショ</t>
    </rPh>
    <rPh sb="9" eb="11">
      <t>ホケン</t>
    </rPh>
    <rPh sb="11" eb="12">
      <t>リョウ</t>
    </rPh>
    <rPh sb="12" eb="13">
      <t>ガク</t>
    </rPh>
    <rPh sb="15" eb="19">
      <t>ヒホケンシャ</t>
    </rPh>
    <rPh sb="19" eb="21">
      <t>ココ</t>
    </rPh>
    <rPh sb="22" eb="24">
      <t>ホケン</t>
    </rPh>
    <rPh sb="24" eb="25">
      <t>リョウ</t>
    </rPh>
    <rPh sb="25" eb="26">
      <t>ガク</t>
    </rPh>
    <rPh sb="27" eb="29">
      <t>ガッサン</t>
    </rPh>
    <rPh sb="31" eb="33">
      <t>キンガク</t>
    </rPh>
    <rPh sb="43" eb="45">
      <t>ガッサン</t>
    </rPh>
    <rPh sb="47" eb="49">
      <t>キンガク</t>
    </rPh>
    <rPh sb="50" eb="51">
      <t>エン</t>
    </rPh>
    <rPh sb="51" eb="53">
      <t>ミマン</t>
    </rPh>
    <rPh sb="54" eb="56">
      <t>ハスウ</t>
    </rPh>
    <rPh sb="59" eb="61">
      <t>バアイ</t>
    </rPh>
    <rPh sb="65" eb="67">
      <t>ハスウ</t>
    </rPh>
    <rPh sb="68" eb="69">
      <t>キ</t>
    </rPh>
    <rPh sb="70" eb="71">
      <t>ス</t>
    </rPh>
    <rPh sb="73" eb="74">
      <t>ガク</t>
    </rPh>
    <phoneticPr fontId="6"/>
  </si>
  <si>
    <t xml:space="preserve">  ○賞与にかかる保険料</t>
    <rPh sb="3" eb="5">
      <t>ショウヨ</t>
    </rPh>
    <rPh sb="9" eb="12">
      <t>ホケンリョウ</t>
    </rPh>
    <phoneticPr fontId="6"/>
  </si>
  <si>
    <t xml:space="preserve">  　賞与に係る保険料額は、賞与額から1,000円未満の端数を切り捨てた額（標準賞与額)に、保険料率を乗じた額となります。</t>
    <rPh sb="3" eb="5">
      <t>ショウヨ</t>
    </rPh>
    <rPh sb="6" eb="7">
      <t>カカ</t>
    </rPh>
    <rPh sb="8" eb="11">
      <t>ホケンリョウ</t>
    </rPh>
    <rPh sb="11" eb="12">
      <t>ガク</t>
    </rPh>
    <rPh sb="14" eb="16">
      <t>ショウヨ</t>
    </rPh>
    <rPh sb="16" eb="17">
      <t>ガク</t>
    </rPh>
    <rPh sb="24" eb="25">
      <t>エン</t>
    </rPh>
    <rPh sb="25" eb="27">
      <t>ミマン</t>
    </rPh>
    <rPh sb="28" eb="30">
      <t>ハスウ</t>
    </rPh>
    <rPh sb="31" eb="32">
      <t>キ</t>
    </rPh>
    <rPh sb="33" eb="34">
      <t>ス</t>
    </rPh>
    <rPh sb="36" eb="37">
      <t>ガク</t>
    </rPh>
    <rPh sb="38" eb="40">
      <t>ヒョウジュン</t>
    </rPh>
    <rPh sb="40" eb="42">
      <t>ショウヨ</t>
    </rPh>
    <rPh sb="42" eb="43">
      <t>ガク</t>
    </rPh>
    <rPh sb="46" eb="48">
      <t>ホケン</t>
    </rPh>
    <rPh sb="48" eb="49">
      <t>リョウ</t>
    </rPh>
    <rPh sb="49" eb="50">
      <t>リツ</t>
    </rPh>
    <rPh sb="51" eb="52">
      <t>ジョウ</t>
    </rPh>
    <rPh sb="54" eb="55">
      <t>ガク</t>
    </rPh>
    <phoneticPr fontId="6"/>
  </si>
  <si>
    <t xml:space="preserve">  　また、標準賞与額の上限は、健康保険は年間573万円（毎年4月1日から翌年3月31日までの累計額。）となり、厚生年金保険と子ども・子育て拠出金の場合は</t>
    <rPh sb="6" eb="8">
      <t>ヒョウジュン</t>
    </rPh>
    <rPh sb="8" eb="10">
      <t>ショウヨ</t>
    </rPh>
    <rPh sb="10" eb="11">
      <t>ガク</t>
    </rPh>
    <rPh sb="12" eb="14">
      <t>ジョウゲン</t>
    </rPh>
    <rPh sb="16" eb="18">
      <t>ケンコウ</t>
    </rPh>
    <rPh sb="18" eb="20">
      <t>ホケン</t>
    </rPh>
    <rPh sb="21" eb="23">
      <t>ネンカン</t>
    </rPh>
    <rPh sb="26" eb="27">
      <t>マン</t>
    </rPh>
    <rPh sb="27" eb="28">
      <t>エン</t>
    </rPh>
    <rPh sb="29" eb="31">
      <t>マイトシ</t>
    </rPh>
    <rPh sb="32" eb="33">
      <t>ガツ</t>
    </rPh>
    <rPh sb="34" eb="35">
      <t>ヒ</t>
    </rPh>
    <rPh sb="37" eb="39">
      <t>ヨクネン</t>
    </rPh>
    <rPh sb="40" eb="41">
      <t>ガツ</t>
    </rPh>
    <rPh sb="43" eb="44">
      <t>ヒ</t>
    </rPh>
    <rPh sb="47" eb="50">
      <t>ルイケイガク</t>
    </rPh>
    <rPh sb="56" eb="58">
      <t>コウセイ</t>
    </rPh>
    <rPh sb="58" eb="60">
      <t>ネンキン</t>
    </rPh>
    <rPh sb="60" eb="62">
      <t>ホケン</t>
    </rPh>
    <phoneticPr fontId="6"/>
  </si>
  <si>
    <t>　　月間150万円となります。　</t>
  </si>
  <si>
    <t>　○子ども・子育て拠出金</t>
    <rPh sb="2" eb="3">
      <t>コ</t>
    </rPh>
    <rPh sb="6" eb="8">
      <t>コソダ</t>
    </rPh>
    <rPh sb="9" eb="12">
      <t>キョシュツキン</t>
    </rPh>
    <phoneticPr fontId="6"/>
  </si>
  <si>
    <t>　　厚生年金保険の被保険者を使用する事業主の方は、児童手当の支給に要する費用等の一部として子ども・子育て拠出金を全額負担いただくことになります。</t>
    <rPh sb="2" eb="4">
      <t>コウセイ</t>
    </rPh>
    <rPh sb="4" eb="6">
      <t>ネンキン</t>
    </rPh>
    <rPh sb="6" eb="8">
      <t>ホケン</t>
    </rPh>
    <rPh sb="9" eb="13">
      <t>ヒホケンシャ</t>
    </rPh>
    <rPh sb="14" eb="16">
      <t>シヨウ</t>
    </rPh>
    <rPh sb="18" eb="21">
      <t>ジギョウヌシ</t>
    </rPh>
    <rPh sb="22" eb="23">
      <t>カタ</t>
    </rPh>
    <rPh sb="25" eb="27">
      <t>ジドウ</t>
    </rPh>
    <rPh sb="27" eb="29">
      <t>テアテ</t>
    </rPh>
    <rPh sb="30" eb="32">
      <t>シキュウ</t>
    </rPh>
    <rPh sb="33" eb="34">
      <t>ヨウ</t>
    </rPh>
    <rPh sb="36" eb="38">
      <t>ヒヨウ</t>
    </rPh>
    <rPh sb="38" eb="39">
      <t>トウ</t>
    </rPh>
    <rPh sb="40" eb="42">
      <t>イチブ</t>
    </rPh>
    <rPh sb="45" eb="46">
      <t>コ</t>
    </rPh>
    <rPh sb="49" eb="51">
      <t>コソダ</t>
    </rPh>
    <rPh sb="52" eb="55">
      <t>キョシュツキン</t>
    </rPh>
    <rPh sb="56" eb="58">
      <t>ゼンガク</t>
    </rPh>
    <rPh sb="58" eb="60">
      <t>フタン</t>
    </rPh>
    <phoneticPr fontId="6"/>
  </si>
  <si>
    <t>　　この子ども・子育て拠出金の額は、被保険者個々の厚生年金保険の標準報酬月額および標準賞与額に、拠出金率（0.2％）を乗じて得た額の総額となります。</t>
    <rPh sb="4" eb="5">
      <t>コ</t>
    </rPh>
    <rPh sb="8" eb="10">
      <t>コソダ</t>
    </rPh>
    <rPh sb="11" eb="14">
      <t>キョシュツキン</t>
    </rPh>
    <rPh sb="15" eb="16">
      <t>ガク</t>
    </rPh>
    <rPh sb="18" eb="22">
      <t>ヒホケンシャ</t>
    </rPh>
    <rPh sb="22" eb="23">
      <t>コ</t>
    </rPh>
    <rPh sb="25" eb="27">
      <t>コウセイ</t>
    </rPh>
    <rPh sb="27" eb="29">
      <t>ネンキン</t>
    </rPh>
    <rPh sb="29" eb="31">
      <t>ホケン</t>
    </rPh>
    <rPh sb="32" eb="34">
      <t>ヒョウジュン</t>
    </rPh>
    <rPh sb="34" eb="36">
      <t>ホウシュウ</t>
    </rPh>
    <rPh sb="36" eb="38">
      <t>ゲツガク</t>
    </rPh>
    <rPh sb="41" eb="43">
      <t>ヒョウジュン</t>
    </rPh>
    <rPh sb="43" eb="45">
      <t>ショウヨ</t>
    </rPh>
    <rPh sb="45" eb="46">
      <t>ガク</t>
    </rPh>
    <rPh sb="48" eb="51">
      <t>キョシュツキン</t>
    </rPh>
    <rPh sb="51" eb="52">
      <t>リツ</t>
    </rPh>
    <rPh sb="59" eb="60">
      <t>ジョウ</t>
    </rPh>
    <rPh sb="62" eb="63">
      <t>エ</t>
    </rPh>
    <rPh sb="64" eb="65">
      <t>ガク</t>
    </rPh>
    <rPh sb="66" eb="68">
      <t>ソウガク</t>
    </rPh>
    <phoneticPr fontId="6"/>
  </si>
  <si>
    <t>年齢</t>
    <rPh sb="0" eb="2">
      <t>ネンレイ</t>
    </rPh>
    <phoneticPr fontId="2"/>
  </si>
  <si>
    <t>作成</t>
    <rPh sb="0" eb="2">
      <t>サクセイ</t>
    </rPh>
    <phoneticPr fontId="2"/>
  </si>
  <si>
    <t>健保(円)</t>
    <rPh sb="0" eb="2">
      <t>ケンポ</t>
    </rPh>
    <rPh sb="3" eb="4">
      <t>エン</t>
    </rPh>
    <phoneticPr fontId="2"/>
  </si>
  <si>
    <t>厚年(円)</t>
    <rPh sb="0" eb="1">
      <t>アツシ</t>
    </rPh>
    <rPh sb="1" eb="2">
      <t>ドシ</t>
    </rPh>
    <rPh sb="3" eb="4">
      <t>エン</t>
    </rPh>
    <phoneticPr fontId="2"/>
  </si>
  <si>
    <t>決定日</t>
    <rPh sb="0" eb="3">
      <t>ケッテイビ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</si>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</sst>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%&quot;※&quot;"/>
    <numFmt numFmtId="177" formatCode="#,##0.0;[Red]\-#,##0.0"/>
    <numFmt numFmtId="178" formatCode="&quot;◆介護保険第２号被保険者は、40歳以上65歳未満の方であり、健康保険料率（&quot;0.00%&quot;）に介護保険料率（1.58%）が加わります。&quot;"/>
    <numFmt numFmtId="179" formatCode="[$-411]ggge&quot;年&quot;m&quot;月&quot;d&quot;日&quot;;@"/>
  </numFmts>
  <fonts count="14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6"/>
      <color theme="9" tint="-0.249977111117893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HGPｺﾞｼｯｸM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7" fillId="0" borderId="0" xfId="2" applyFont="1">
      <alignment vertical="center"/>
    </xf>
    <xf numFmtId="0" fontId="5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7" fillId="2" borderId="0" xfId="2" applyFont="1" applyFill="1" applyAlignment="1">
      <alignment horizontal="center" vertical="top"/>
    </xf>
    <xf numFmtId="0" fontId="8" fillId="2" borderId="0" xfId="2" applyFont="1" applyFill="1" applyAlignment="1">
      <alignment vertical="top"/>
    </xf>
    <xf numFmtId="0" fontId="7" fillId="2" borderId="0" xfId="2" applyFont="1" applyFill="1" applyAlignment="1">
      <alignment vertical="top"/>
    </xf>
    <xf numFmtId="0" fontId="7" fillId="0" borderId="0" xfId="2" applyFont="1" applyAlignment="1">
      <alignment vertical="top"/>
    </xf>
    <xf numFmtId="0" fontId="8" fillId="2" borderId="0" xfId="2" applyFont="1" applyFill="1" applyAlignment="1">
      <alignment horizontal="right" vertical="center"/>
    </xf>
    <xf numFmtId="0" fontId="8" fillId="2" borderId="18" xfId="2" applyFont="1" applyFill="1" applyBorder="1" applyAlignment="1">
      <alignment horizontal="center" vertical="center"/>
    </xf>
    <xf numFmtId="0" fontId="8" fillId="2" borderId="21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3" xfId="2" applyFont="1" applyFill="1" applyBorder="1">
      <alignment vertical="center"/>
    </xf>
    <xf numFmtId="0" fontId="8" fillId="2" borderId="24" xfId="2" applyFont="1" applyFill="1" applyBorder="1" applyAlignment="1">
      <alignment horizontal="right" vertical="center"/>
    </xf>
    <xf numFmtId="0" fontId="7" fillId="2" borderId="25" xfId="2" applyFont="1" applyFill="1" applyBorder="1">
      <alignment vertical="center"/>
    </xf>
    <xf numFmtId="0" fontId="8" fillId="2" borderId="26" xfId="2" applyFont="1" applyFill="1" applyBorder="1" applyAlignment="1">
      <alignment horizontal="right" vertical="center"/>
    </xf>
    <xf numFmtId="0" fontId="8" fillId="2" borderId="27" xfId="2" applyFont="1" applyFill="1" applyBorder="1" applyAlignment="1">
      <alignment horizontal="center" vertical="center"/>
    </xf>
    <xf numFmtId="0" fontId="8" fillId="2" borderId="28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38" fontId="8" fillId="2" borderId="30" xfId="4" applyFont="1" applyFill="1" applyBorder="1">
      <alignment vertical="center"/>
    </xf>
    <xf numFmtId="38" fontId="8" fillId="2" borderId="19" xfId="4" applyFont="1" applyFill="1" applyBorder="1">
      <alignment vertical="center"/>
    </xf>
    <xf numFmtId="38" fontId="8" fillId="2" borderId="20" xfId="4" applyFont="1" applyFill="1" applyBorder="1">
      <alignment vertical="center"/>
    </xf>
    <xf numFmtId="38" fontId="8" fillId="2" borderId="11" xfId="4" applyFont="1" applyFill="1" applyBorder="1">
      <alignment vertical="center"/>
    </xf>
    <xf numFmtId="177" fontId="8" fillId="2" borderId="30" xfId="4" applyNumberFormat="1" applyFont="1" applyFill="1" applyBorder="1">
      <alignment vertical="center"/>
    </xf>
    <xf numFmtId="38" fontId="8" fillId="2" borderId="23" xfId="4" applyFont="1" applyFill="1" applyBorder="1">
      <alignment vertical="center"/>
    </xf>
    <xf numFmtId="38" fontId="8" fillId="2" borderId="31" xfId="4" applyFont="1" applyFill="1" applyBorder="1">
      <alignment vertical="center"/>
    </xf>
    <xf numFmtId="0" fontId="8" fillId="3" borderId="29" xfId="2" applyFont="1" applyFill="1" applyBorder="1" applyAlignment="1">
      <alignment horizontal="center" vertical="center"/>
    </xf>
    <xf numFmtId="38" fontId="8" fillId="3" borderId="18" xfId="4" applyFont="1" applyFill="1" applyBorder="1">
      <alignment vertical="center"/>
    </xf>
    <xf numFmtId="38" fontId="8" fillId="3" borderId="19" xfId="4" applyFont="1" applyFill="1" applyBorder="1">
      <alignment vertical="center"/>
    </xf>
    <xf numFmtId="38" fontId="8" fillId="3" borderId="20" xfId="4" applyFont="1" applyFill="1" applyBorder="1">
      <alignment vertical="center"/>
    </xf>
    <xf numFmtId="38" fontId="8" fillId="3" borderId="15" xfId="4" applyFont="1" applyFill="1" applyBorder="1">
      <alignment vertical="center"/>
    </xf>
    <xf numFmtId="177" fontId="8" fillId="3" borderId="18" xfId="4" applyNumberFormat="1" applyFont="1" applyFill="1" applyBorder="1">
      <alignment vertical="center"/>
    </xf>
    <xf numFmtId="38" fontId="8" fillId="2" borderId="18" xfId="4" applyFont="1" applyFill="1" applyBorder="1">
      <alignment vertical="center"/>
    </xf>
    <xf numFmtId="38" fontId="8" fillId="2" borderId="14" xfId="4" applyFont="1" applyFill="1" applyBorder="1">
      <alignment vertical="center"/>
    </xf>
    <xf numFmtId="38" fontId="8" fillId="2" borderId="15" xfId="4" applyFont="1" applyFill="1" applyBorder="1">
      <alignment vertical="center"/>
    </xf>
    <xf numFmtId="177" fontId="8" fillId="2" borderId="18" xfId="4" applyNumberFormat="1" applyFont="1" applyFill="1" applyBorder="1">
      <alignment vertical="center"/>
    </xf>
    <xf numFmtId="38" fontId="8" fillId="3" borderId="14" xfId="4" applyFont="1" applyFill="1" applyBorder="1">
      <alignment vertical="center"/>
    </xf>
    <xf numFmtId="40" fontId="8" fillId="0" borderId="30" xfId="4" applyNumberFormat="1" applyFont="1" applyFill="1" applyBorder="1">
      <alignment vertical="center"/>
    </xf>
    <xf numFmtId="40" fontId="8" fillId="0" borderId="32" xfId="4" applyNumberFormat="1" applyFont="1" applyFill="1" applyBorder="1">
      <alignment vertical="center"/>
    </xf>
    <xf numFmtId="40" fontId="8" fillId="3" borderId="18" xfId="4" applyNumberFormat="1" applyFont="1" applyFill="1" applyBorder="1">
      <alignment vertical="center"/>
    </xf>
    <xf numFmtId="40" fontId="8" fillId="3" borderId="21" xfId="4" applyNumberFormat="1" applyFont="1" applyFill="1" applyBorder="1">
      <alignment vertical="center"/>
    </xf>
    <xf numFmtId="40" fontId="8" fillId="2" borderId="18" xfId="4" applyNumberFormat="1" applyFont="1" applyFill="1" applyBorder="1">
      <alignment vertical="center"/>
    </xf>
    <xf numFmtId="40" fontId="8" fillId="2" borderId="21" xfId="4" applyNumberFormat="1" applyFont="1" applyFill="1" applyBorder="1">
      <alignment vertical="center"/>
    </xf>
    <xf numFmtId="40" fontId="8" fillId="3" borderId="27" xfId="4" applyNumberFormat="1" applyFont="1" applyFill="1" applyBorder="1">
      <alignment vertical="center"/>
    </xf>
    <xf numFmtId="40" fontId="8" fillId="3" borderId="28" xfId="4" applyNumberFormat="1" applyFont="1" applyFill="1" applyBorder="1">
      <alignment vertical="center"/>
    </xf>
    <xf numFmtId="177" fontId="8" fillId="2" borderId="14" xfId="4" applyNumberFormat="1" applyFont="1" applyFill="1" applyBorder="1">
      <alignment vertical="center"/>
    </xf>
    <xf numFmtId="38" fontId="7" fillId="2" borderId="2" xfId="4" applyFont="1" applyFill="1" applyBorder="1">
      <alignment vertical="center"/>
    </xf>
    <xf numFmtId="38" fontId="7" fillId="2" borderId="5" xfId="4" applyFont="1" applyFill="1" applyBorder="1">
      <alignment vertical="center"/>
    </xf>
    <xf numFmtId="177" fontId="8" fillId="3" borderId="14" xfId="4" applyNumberFormat="1" applyFont="1" applyFill="1" applyBorder="1">
      <alignment vertical="center"/>
    </xf>
    <xf numFmtId="38" fontId="8" fillId="2" borderId="33" xfId="4" applyFont="1" applyFill="1" applyBorder="1">
      <alignment vertical="center"/>
    </xf>
    <xf numFmtId="38" fontId="8" fillId="2" borderId="0" xfId="4" applyFont="1" applyFill="1" applyBorder="1">
      <alignment vertical="center"/>
    </xf>
    <xf numFmtId="38" fontId="7" fillId="2" borderId="33" xfId="4" applyFont="1" applyFill="1" applyBorder="1">
      <alignment vertical="center"/>
    </xf>
    <xf numFmtId="38" fontId="7" fillId="2" borderId="0" xfId="4" applyFont="1" applyFill="1" applyBorder="1">
      <alignment vertical="center"/>
    </xf>
    <xf numFmtId="0" fontId="8" fillId="2" borderId="22" xfId="2" applyFont="1" applyFill="1" applyBorder="1" applyAlignment="1">
      <alignment horizontal="center" vertical="center"/>
    </xf>
    <xf numFmtId="38" fontId="8" fillId="2" borderId="27" xfId="4" applyFont="1" applyFill="1" applyBorder="1">
      <alignment vertical="center"/>
    </xf>
    <xf numFmtId="38" fontId="8" fillId="2" borderId="24" xfId="4" applyFont="1" applyFill="1" applyBorder="1">
      <alignment vertical="center"/>
    </xf>
    <xf numFmtId="38" fontId="8" fillId="2" borderId="26" xfId="4" applyFont="1" applyFill="1" applyBorder="1">
      <alignment vertical="center"/>
    </xf>
    <xf numFmtId="177" fontId="8" fillId="2" borderId="27" xfId="4" applyNumberFormat="1" applyFont="1" applyFill="1" applyBorder="1">
      <alignment vertical="center"/>
    </xf>
    <xf numFmtId="177" fontId="8" fillId="2" borderId="24" xfId="4" applyNumberFormat="1" applyFont="1" applyFill="1" applyBorder="1">
      <alignment vertical="center"/>
    </xf>
    <xf numFmtId="0" fontId="8" fillId="3" borderId="34" xfId="2" applyFont="1" applyFill="1" applyBorder="1" applyAlignment="1">
      <alignment horizontal="center" vertical="center"/>
    </xf>
    <xf numFmtId="38" fontId="8" fillId="3" borderId="35" xfId="4" applyFont="1" applyFill="1" applyBorder="1">
      <alignment vertical="center"/>
    </xf>
    <xf numFmtId="38" fontId="8" fillId="3" borderId="36" xfId="4" applyFont="1" applyFill="1" applyBorder="1">
      <alignment vertical="center"/>
    </xf>
    <xf numFmtId="38" fontId="8" fillId="3" borderId="37" xfId="4" applyFont="1" applyFill="1" applyBorder="1">
      <alignment vertical="center"/>
    </xf>
    <xf numFmtId="38" fontId="8" fillId="3" borderId="38" xfId="4" applyFont="1" applyFill="1" applyBorder="1">
      <alignment vertical="center"/>
    </xf>
    <xf numFmtId="177" fontId="8" fillId="3" borderId="35" xfId="4" applyNumberFormat="1" applyFont="1" applyFill="1" applyBorder="1">
      <alignment vertical="center"/>
    </xf>
    <xf numFmtId="177" fontId="8" fillId="3" borderId="39" xfId="4" applyNumberFormat="1" applyFont="1" applyFill="1" applyBorder="1">
      <alignment vertical="center"/>
    </xf>
    <xf numFmtId="38" fontId="8" fillId="2" borderId="40" xfId="4" applyFont="1" applyFill="1" applyBorder="1" applyAlignment="1">
      <alignment vertical="center"/>
    </xf>
    <xf numFmtId="38" fontId="8" fillId="2" borderId="0" xfId="4" applyFont="1" applyFill="1" applyBorder="1" applyAlignment="1">
      <alignment vertical="center"/>
    </xf>
    <xf numFmtId="0" fontId="8" fillId="2" borderId="41" xfId="2" applyFont="1" applyFill="1" applyBorder="1" applyAlignment="1">
      <alignment horizontal="center" vertical="center"/>
    </xf>
    <xf numFmtId="177" fontId="8" fillId="2" borderId="42" xfId="4" applyNumberFormat="1" applyFont="1" applyFill="1" applyBorder="1">
      <alignment vertical="center"/>
    </xf>
    <xf numFmtId="0" fontId="8" fillId="3" borderId="43" xfId="2" applyFont="1" applyFill="1" applyBorder="1" applyAlignment="1">
      <alignment horizontal="center" vertical="center"/>
    </xf>
    <xf numFmtId="38" fontId="8" fillId="3" borderId="44" xfId="4" applyFont="1" applyFill="1" applyBorder="1">
      <alignment vertical="center"/>
    </xf>
    <xf numFmtId="38" fontId="8" fillId="3" borderId="45" xfId="4" applyFont="1" applyFill="1" applyBorder="1">
      <alignment vertical="center"/>
    </xf>
    <xf numFmtId="38" fontId="8" fillId="3" borderId="46" xfId="4" applyFont="1" applyFill="1" applyBorder="1">
      <alignment vertical="center"/>
    </xf>
    <xf numFmtId="38" fontId="8" fillId="3" borderId="47" xfId="4" applyFont="1" applyFill="1" applyBorder="1">
      <alignment vertical="center"/>
    </xf>
    <xf numFmtId="177" fontId="8" fillId="3" borderId="44" xfId="4" applyNumberFormat="1" applyFont="1" applyFill="1" applyBorder="1">
      <alignment vertical="center"/>
    </xf>
    <xf numFmtId="177" fontId="8" fillId="3" borderId="48" xfId="4" applyNumberFormat="1" applyFont="1" applyFill="1" applyBorder="1">
      <alignment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49" xfId="2" applyFont="1" applyFill="1" applyBorder="1" applyAlignment="1">
      <alignment horizontal="center" vertical="center"/>
    </xf>
    <xf numFmtId="0" fontId="7" fillId="2" borderId="49" xfId="2" applyFont="1" applyFill="1" applyBorder="1">
      <alignment vertical="center"/>
    </xf>
    <xf numFmtId="0" fontId="7" fillId="2" borderId="0" xfId="2" applyFont="1" applyFill="1" applyBorder="1">
      <alignment vertical="center"/>
    </xf>
    <xf numFmtId="0" fontId="10" fillId="2" borderId="50" xfId="2" applyFont="1" applyFill="1" applyBorder="1" applyAlignment="1">
      <alignment horizontal="left" vertical="center"/>
    </xf>
    <xf numFmtId="0" fontId="8" fillId="2" borderId="0" xfId="2" applyFont="1" applyFill="1" applyBorder="1">
      <alignment vertical="center"/>
    </xf>
    <xf numFmtId="0" fontId="8" fillId="2" borderId="51" xfId="2" applyFont="1" applyFill="1" applyBorder="1">
      <alignment vertical="center"/>
    </xf>
    <xf numFmtId="0" fontId="8" fillId="2" borderId="50" xfId="2" applyFont="1" applyFill="1" applyBorder="1" applyAlignment="1">
      <alignment horizontal="center" vertical="center"/>
    </xf>
    <xf numFmtId="0" fontId="8" fillId="2" borderId="50" xfId="2" applyFont="1" applyFill="1" applyBorder="1" applyAlignment="1">
      <alignment horizontal="left" vertical="center"/>
    </xf>
    <xf numFmtId="0" fontId="11" fillId="2" borderId="50" xfId="2" applyFont="1" applyFill="1" applyBorder="1" applyAlignment="1">
      <alignment horizontal="left" vertical="center"/>
    </xf>
    <xf numFmtId="0" fontId="10" fillId="2" borderId="5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10" fillId="2" borderId="51" xfId="2" applyFont="1" applyFill="1" applyBorder="1" applyAlignment="1">
      <alignment vertical="center"/>
    </xf>
    <xf numFmtId="0" fontId="7" fillId="2" borderId="52" xfId="2" applyFont="1" applyFill="1" applyBorder="1" applyAlignment="1">
      <alignment horizontal="center" vertical="center"/>
    </xf>
    <xf numFmtId="0" fontId="7" fillId="2" borderId="53" xfId="2" applyFont="1" applyFill="1" applyBorder="1">
      <alignment vertical="center"/>
    </xf>
    <xf numFmtId="0" fontId="7" fillId="0" borderId="0" xfId="2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0" fillId="0" borderId="18" xfId="0" applyBorder="1">
      <alignment vertical="center"/>
    </xf>
    <xf numFmtId="57" fontId="0" fillId="0" borderId="18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58" fontId="0" fillId="0" borderId="18" xfId="0" applyNumberFormat="1" applyBorder="1" applyAlignment="1">
      <alignment horizontal="center" vertical="center"/>
    </xf>
    <xf numFmtId="38" fontId="0" fillId="0" borderId="18" xfId="1" applyFont="1" applyBorder="1">
      <alignment vertical="center"/>
    </xf>
    <xf numFmtId="179" fontId="0" fillId="0" borderId="18" xfId="0" applyNumberFormat="1" applyBorder="1" applyAlignment="1">
      <alignment horizontal="center" vertical="center"/>
    </xf>
    <xf numFmtId="58" fontId="0" fillId="0" borderId="18" xfId="0" applyNumberFormat="1" applyBorder="1">
      <alignment vertical="center"/>
    </xf>
    <xf numFmtId="0" fontId="12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8" fillId="2" borderId="5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0" fontId="8" fillId="2" borderId="51" xfId="2" applyFont="1" applyFill="1" applyBorder="1" applyAlignment="1">
      <alignment horizontal="left" vertical="center"/>
    </xf>
    <xf numFmtId="38" fontId="8" fillId="2" borderId="33" xfId="4" applyFont="1" applyFill="1" applyBorder="1" applyAlignment="1">
      <alignment horizontal="left" vertical="center" wrapText="1"/>
    </xf>
    <xf numFmtId="38" fontId="8" fillId="2" borderId="0" xfId="4" applyFont="1" applyFill="1" applyBorder="1" applyAlignment="1">
      <alignment horizontal="left" vertical="center" wrapText="1"/>
    </xf>
    <xf numFmtId="178" fontId="8" fillId="2" borderId="0" xfId="2" applyNumberFormat="1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176" fontId="9" fillId="2" borderId="14" xfId="2" applyNumberFormat="1" applyFont="1" applyFill="1" applyBorder="1" applyAlignment="1">
      <alignment horizontal="center" vertical="center"/>
    </xf>
    <xf numFmtId="176" fontId="9" fillId="2" borderId="16" xfId="2" applyNumberFormat="1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9" fillId="2" borderId="1" xfId="2" applyFont="1" applyFill="1" applyBorder="1" applyAlignment="1">
      <alignment horizontal="left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9" xfId="2" applyFont="1" applyFill="1" applyBorder="1" applyAlignment="1">
      <alignment horizontal="center" vertical="center"/>
    </xf>
    <xf numFmtId="0" fontId="8" fillId="2" borderId="20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6" xfId="2" applyFont="1" applyFill="1" applyBorder="1" applyAlignment="1">
      <alignment horizontal="center" vertical="center"/>
    </xf>
    <xf numFmtId="0" fontId="8" fillId="2" borderId="17" xfId="2" applyFont="1" applyFill="1" applyBorder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10" fontId="9" fillId="2" borderId="14" xfId="3" applyNumberFormat="1" applyFont="1" applyFill="1" applyBorder="1" applyAlignment="1">
      <alignment horizontal="center" vertical="center"/>
    </xf>
    <xf numFmtId="10" fontId="9" fillId="2" borderId="15" xfId="3" applyNumberFormat="1" applyFont="1" applyFill="1" applyBorder="1" applyAlignment="1">
      <alignment horizontal="center" vertical="center"/>
    </xf>
    <xf numFmtId="176" fontId="9" fillId="2" borderId="15" xfId="2" applyNumberFormat="1" applyFont="1" applyFill="1" applyBorder="1" applyAlignment="1">
      <alignment horizontal="center" vertical="center"/>
    </xf>
    <xf numFmtId="0" fontId="0" fillId="0" borderId="18" xfId="0" applyBorder="1" applyProtection="1">
      <alignment vertical="center"/>
      <protection hidden="1"/>
    </xf>
    <xf numFmtId="38" fontId="0" fillId="0" borderId="18" xfId="1" applyFont="1" applyBorder="1" applyProtection="1">
      <alignment vertical="center"/>
      <protection hidden="1"/>
    </xf>
  </cellXfs>
  <cellStyles count="5">
    <cellStyle name="パーセント 2" xfId="3"/>
    <cellStyle name="桁区切り" xfId="1" builtinId="6"/>
    <cellStyle name="桁区切り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I6" sqref="I6"/>
    </sheetView>
  </sheetViews>
  <sheetFormatPr defaultRowHeight="13" x14ac:dyDescent="0.2"/>
  <cols>
    <col min="1" max="1" width="6.36328125" customWidth="1"/>
    <col min="2" max="2" width="16.7265625" customWidth="1"/>
    <col min="3" max="3" width="11.36328125" customWidth="1"/>
    <col min="4" max="4" width="7.36328125" customWidth="1"/>
    <col min="5" max="5" width="8.6328125" customWidth="1"/>
    <col min="6" max="6" width="16.81640625" bestFit="1" customWidth="1"/>
    <col min="7" max="7" width="12.453125" customWidth="1"/>
    <col min="8" max="11" width="13.26953125" customWidth="1"/>
  </cols>
  <sheetData>
    <row r="1" spans="1:11" ht="25" customHeight="1" x14ac:dyDescent="0.2">
      <c r="A1" s="96" t="s">
        <v>0</v>
      </c>
      <c r="I1" s="108">
        <v>42614</v>
      </c>
      <c r="J1" s="108"/>
      <c r="K1" t="s">
        <v>89</v>
      </c>
    </row>
    <row r="3" spans="1:11" ht="16" customHeight="1" x14ac:dyDescent="0.2">
      <c r="A3" s="109" t="s">
        <v>1</v>
      </c>
      <c r="B3" s="107" t="s">
        <v>2</v>
      </c>
      <c r="C3" s="107" t="s">
        <v>3</v>
      </c>
      <c r="D3" s="107" t="s">
        <v>88</v>
      </c>
      <c r="E3" s="107" t="s">
        <v>4</v>
      </c>
      <c r="F3" s="107" t="s">
        <v>92</v>
      </c>
      <c r="G3" s="107" t="s">
        <v>5</v>
      </c>
      <c r="H3" s="106" t="s">
        <v>6</v>
      </c>
      <c r="I3" s="106"/>
      <c r="J3" s="106" t="s">
        <v>9</v>
      </c>
      <c r="K3" s="106"/>
    </row>
    <row r="4" spans="1:11" ht="16" customHeight="1" x14ac:dyDescent="0.2">
      <c r="A4" s="109"/>
      <c r="B4" s="107"/>
      <c r="C4" s="107"/>
      <c r="D4" s="107"/>
      <c r="E4" s="107"/>
      <c r="F4" s="107"/>
      <c r="G4" s="107"/>
      <c r="H4" s="97" t="s">
        <v>90</v>
      </c>
      <c r="I4" s="97" t="s">
        <v>91</v>
      </c>
      <c r="J4" s="97" t="s">
        <v>7</v>
      </c>
      <c r="K4" s="97" t="s">
        <v>8</v>
      </c>
    </row>
    <row r="5" spans="1:11" x14ac:dyDescent="0.2">
      <c r="A5" s="98"/>
      <c r="B5" s="98"/>
      <c r="C5" s="99"/>
      <c r="D5" s="145">
        <f t="shared" ref="D5:D52" si="0">DATEDIF($C5,$I$1,"y")</f>
        <v>116</v>
      </c>
      <c r="E5" s="100"/>
      <c r="F5" s="101"/>
      <c r="G5" s="100"/>
      <c r="H5" s="102"/>
      <c r="I5" s="102"/>
      <c r="J5" s="146" t="e">
        <f>IF(D5&gt;=40,VLOOKUP(H5,'40福岡'!$B$12:$M$61,8,FALSE),VLOOKUP(H5,'40福岡'!$B$12:$M$61,6,FALSE))</f>
        <v>#N/A</v>
      </c>
      <c r="K5" s="146" t="e">
        <f>VLOOKUP(I5,'40福岡'!$B$12:$M$61,10,FALSE)</f>
        <v>#N/A</v>
      </c>
    </row>
    <row r="6" spans="1:11" x14ac:dyDescent="0.2">
      <c r="A6" s="98"/>
      <c r="B6" s="98"/>
      <c r="C6" s="99"/>
      <c r="D6" s="145">
        <f t="shared" si="0"/>
        <v>116</v>
      </c>
      <c r="E6" s="100"/>
      <c r="F6" s="103"/>
      <c r="G6" s="98"/>
      <c r="H6" s="102"/>
      <c r="I6" s="102"/>
      <c r="J6" s="146" t="e">
        <f>IF(D6&gt;=40,VLOOKUP(H6,'40福岡'!$B$12:$M$61,8,FALSE),VLOOKUP(H6,'40福岡'!$B$12:$M$61,6,FALSE))</f>
        <v>#N/A</v>
      </c>
      <c r="K6" s="146" t="e">
        <f>VLOOKUP(I6,'40福岡'!$B$12:$M$61,10,FALSE)</f>
        <v>#N/A</v>
      </c>
    </row>
    <row r="7" spans="1:11" x14ac:dyDescent="0.2">
      <c r="A7" s="98"/>
      <c r="B7" s="98"/>
      <c r="C7" s="99"/>
      <c r="D7" s="145">
        <f t="shared" si="0"/>
        <v>116</v>
      </c>
      <c r="E7" s="100"/>
      <c r="F7" s="103"/>
      <c r="G7" s="98"/>
      <c r="H7" s="102"/>
      <c r="I7" s="102"/>
      <c r="J7" s="146" t="e">
        <f>IF(D7&gt;=40,VLOOKUP(H7,'40福岡'!$B$12:$M$61,8,FALSE),VLOOKUP(H7,'40福岡'!$B$12:$M$61,6,FALSE))</f>
        <v>#N/A</v>
      </c>
      <c r="K7" s="146" t="e">
        <f>VLOOKUP(I7,'40福岡'!$B$12:$M$61,10,FALSE)</f>
        <v>#N/A</v>
      </c>
    </row>
    <row r="8" spans="1:11" x14ac:dyDescent="0.2">
      <c r="A8" s="98"/>
      <c r="B8" s="98"/>
      <c r="C8" s="99"/>
      <c r="D8" s="145">
        <f t="shared" si="0"/>
        <v>116</v>
      </c>
      <c r="E8" s="100"/>
      <c r="F8" s="103"/>
      <c r="G8" s="98"/>
      <c r="H8" s="102"/>
      <c r="I8" s="102"/>
      <c r="J8" s="146" t="e">
        <f>IF(D8&gt;=40,VLOOKUP(H8,'40福岡'!$B$12:$M$61,8,FALSE),VLOOKUP(H8,'40福岡'!$B$12:$M$61,6,FALSE))</f>
        <v>#N/A</v>
      </c>
      <c r="K8" s="146" t="e">
        <f>VLOOKUP(I8,'40福岡'!$B$12:$M$61,10,FALSE)</f>
        <v>#N/A</v>
      </c>
    </row>
    <row r="9" spans="1:11" x14ac:dyDescent="0.2">
      <c r="A9" s="98"/>
      <c r="B9" s="98"/>
      <c r="C9" s="99"/>
      <c r="D9" s="145">
        <f t="shared" si="0"/>
        <v>116</v>
      </c>
      <c r="E9" s="100"/>
      <c r="F9" s="103"/>
      <c r="G9" s="98"/>
      <c r="H9" s="102"/>
      <c r="I9" s="102"/>
      <c r="J9" s="146" t="e">
        <f>IF(D9&gt;=40,VLOOKUP(H9,'40福岡'!$B$12:$M$61,8,FALSE),VLOOKUP(H9,'40福岡'!$B$12:$M$61,6,FALSE))</f>
        <v>#N/A</v>
      </c>
      <c r="K9" s="146" t="e">
        <f>VLOOKUP(I9,'40福岡'!$B$12:$M$61,10,FALSE)</f>
        <v>#N/A</v>
      </c>
    </row>
    <row r="10" spans="1:11" x14ac:dyDescent="0.2">
      <c r="A10" s="98"/>
      <c r="B10" s="98"/>
      <c r="C10" s="99"/>
      <c r="D10" s="145">
        <f t="shared" si="0"/>
        <v>116</v>
      </c>
      <c r="E10" s="100"/>
      <c r="F10" s="103"/>
      <c r="G10" s="98"/>
      <c r="H10" s="102"/>
      <c r="I10" s="102"/>
      <c r="J10" s="146" t="e">
        <f>IF(D10&gt;=40,VLOOKUP(H10,'40福岡'!$B$12:$M$61,8,FALSE),VLOOKUP(H10,'40福岡'!$B$12:$M$61,6,FALSE))</f>
        <v>#N/A</v>
      </c>
      <c r="K10" s="146" t="e">
        <f>VLOOKUP(I10,'40福岡'!$B$12:$M$61,10,FALSE)</f>
        <v>#N/A</v>
      </c>
    </row>
    <row r="11" spans="1:11" x14ac:dyDescent="0.2">
      <c r="A11" s="98"/>
      <c r="B11" s="98"/>
      <c r="C11" s="99"/>
      <c r="D11" s="145">
        <f t="shared" si="0"/>
        <v>116</v>
      </c>
      <c r="E11" s="100"/>
      <c r="F11" s="103"/>
      <c r="G11" s="98"/>
      <c r="H11" s="102"/>
      <c r="I11" s="102"/>
      <c r="J11" s="146" t="e">
        <f>IF(D11&gt;=40,VLOOKUP(H11,'40福岡'!$B$12:$M$61,8,FALSE),VLOOKUP(H11,'40福岡'!$B$12:$M$61,6,FALSE))</f>
        <v>#N/A</v>
      </c>
      <c r="K11" s="146" t="e">
        <f>VLOOKUP(I11,'40福岡'!$B$12:$M$61,10,FALSE)</f>
        <v>#N/A</v>
      </c>
    </row>
    <row r="12" spans="1:11" x14ac:dyDescent="0.2">
      <c r="A12" s="98"/>
      <c r="B12" s="98"/>
      <c r="C12" s="99"/>
      <c r="D12" s="145">
        <f t="shared" si="0"/>
        <v>116</v>
      </c>
      <c r="E12" s="100"/>
      <c r="F12" s="103"/>
      <c r="G12" s="98"/>
      <c r="H12" s="102"/>
      <c r="I12" s="102"/>
      <c r="J12" s="146" t="e">
        <f>IF(D12&gt;=40,VLOOKUP(H12,'40福岡'!$B$12:$M$61,8,FALSE),VLOOKUP(H12,'40福岡'!$B$12:$M$61,6,FALSE))</f>
        <v>#N/A</v>
      </c>
      <c r="K12" s="146" t="e">
        <f>VLOOKUP(I12,'40福岡'!$B$12:$M$61,10,FALSE)</f>
        <v>#N/A</v>
      </c>
    </row>
    <row r="13" spans="1:11" x14ac:dyDescent="0.2">
      <c r="A13" s="98"/>
      <c r="B13" s="98"/>
      <c r="C13" s="99"/>
      <c r="D13" s="145">
        <f t="shared" si="0"/>
        <v>116</v>
      </c>
      <c r="E13" s="100"/>
      <c r="F13" s="103"/>
      <c r="G13" s="98"/>
      <c r="H13" s="102"/>
      <c r="I13" s="102"/>
      <c r="J13" s="146" t="e">
        <f>IF(D13&gt;=40,VLOOKUP(H13,'40福岡'!$B$12:$M$61,8,FALSE),VLOOKUP(H13,'40福岡'!$B$12:$M$61,6,FALSE))</f>
        <v>#N/A</v>
      </c>
      <c r="K13" s="146" t="e">
        <f>VLOOKUP(I13,'40福岡'!$B$12:$M$61,10,FALSE)</f>
        <v>#N/A</v>
      </c>
    </row>
    <row r="14" spans="1:11" x14ac:dyDescent="0.2">
      <c r="A14" s="98"/>
      <c r="B14" s="98"/>
      <c r="C14" s="99"/>
      <c r="D14" s="145">
        <f t="shared" si="0"/>
        <v>116</v>
      </c>
      <c r="E14" s="100"/>
      <c r="F14" s="103"/>
      <c r="G14" s="98"/>
      <c r="H14" s="102"/>
      <c r="I14" s="102"/>
      <c r="J14" s="146" t="e">
        <f>IF(D14&gt;=40,VLOOKUP(H14,'40福岡'!$B$12:$M$61,8,FALSE),VLOOKUP(H14,'40福岡'!$B$12:$M$61,6,FALSE))</f>
        <v>#N/A</v>
      </c>
      <c r="K14" s="146" t="e">
        <f>VLOOKUP(I14,'40福岡'!$B$12:$M$61,10,FALSE)</f>
        <v>#N/A</v>
      </c>
    </row>
    <row r="15" spans="1:11" x14ac:dyDescent="0.2">
      <c r="A15" s="98"/>
      <c r="B15" s="98"/>
      <c r="C15" s="99"/>
      <c r="D15" s="145">
        <f t="shared" si="0"/>
        <v>116</v>
      </c>
      <c r="E15" s="100"/>
      <c r="F15" s="103"/>
      <c r="G15" s="98"/>
      <c r="H15" s="102"/>
      <c r="I15" s="102"/>
      <c r="J15" s="146" t="e">
        <f>IF(D15&gt;=40,VLOOKUP(H15,'40福岡'!$B$12:$M$61,8,FALSE),VLOOKUP(H15,'40福岡'!$B$12:$M$61,6,FALSE))</f>
        <v>#N/A</v>
      </c>
      <c r="K15" s="146" t="e">
        <f>VLOOKUP(I15,'40福岡'!$B$12:$M$61,10,FALSE)</f>
        <v>#N/A</v>
      </c>
    </row>
    <row r="16" spans="1:11" x14ac:dyDescent="0.2">
      <c r="A16" s="98"/>
      <c r="B16" s="98"/>
      <c r="C16" s="99"/>
      <c r="D16" s="145">
        <f t="shared" si="0"/>
        <v>116</v>
      </c>
      <c r="E16" s="100"/>
      <c r="F16" s="103"/>
      <c r="G16" s="98"/>
      <c r="H16" s="102"/>
      <c r="I16" s="102"/>
      <c r="J16" s="146" t="e">
        <f>IF(D16&gt;=40,VLOOKUP(H16,'40福岡'!$B$12:$M$61,8,FALSE),VLOOKUP(H16,'40福岡'!$B$12:$M$61,6,FALSE))</f>
        <v>#N/A</v>
      </c>
      <c r="K16" s="146" t="e">
        <f>VLOOKUP(I16,'40福岡'!$B$12:$M$61,10,FALSE)</f>
        <v>#N/A</v>
      </c>
    </row>
    <row r="17" spans="1:11" x14ac:dyDescent="0.2">
      <c r="A17" s="98"/>
      <c r="B17" s="98"/>
      <c r="C17" s="99"/>
      <c r="D17" s="145">
        <f t="shared" si="0"/>
        <v>116</v>
      </c>
      <c r="E17" s="100"/>
      <c r="F17" s="103"/>
      <c r="G17" s="98"/>
      <c r="H17" s="102"/>
      <c r="I17" s="102"/>
      <c r="J17" s="146" t="e">
        <f>IF(D17&gt;=40,VLOOKUP(H17,'40福岡'!$B$12:$M$61,8,FALSE),VLOOKUP(H17,'40福岡'!$B$12:$M$61,6,FALSE))</f>
        <v>#N/A</v>
      </c>
      <c r="K17" s="146" t="e">
        <f>VLOOKUP(I17,'40福岡'!$B$12:$M$61,10,FALSE)</f>
        <v>#N/A</v>
      </c>
    </row>
    <row r="18" spans="1:11" x14ac:dyDescent="0.2">
      <c r="A18" s="98"/>
      <c r="B18" s="98"/>
      <c r="C18" s="99"/>
      <c r="D18" s="145">
        <f t="shared" si="0"/>
        <v>116</v>
      </c>
      <c r="E18" s="100"/>
      <c r="F18" s="103"/>
      <c r="G18" s="98"/>
      <c r="H18" s="102"/>
      <c r="I18" s="102"/>
      <c r="J18" s="146" t="e">
        <f>IF(D18&gt;=40,VLOOKUP(H18,'40福岡'!$B$12:$M$61,8,FALSE),VLOOKUP(H18,'40福岡'!$B$12:$M$61,6,FALSE))</f>
        <v>#N/A</v>
      </c>
      <c r="K18" s="146" t="e">
        <f>VLOOKUP(I18,'40福岡'!$B$12:$M$61,10,FALSE)</f>
        <v>#N/A</v>
      </c>
    </row>
    <row r="19" spans="1:11" x14ac:dyDescent="0.2">
      <c r="A19" s="98"/>
      <c r="B19" s="98"/>
      <c r="C19" s="99"/>
      <c r="D19" s="145">
        <f t="shared" si="0"/>
        <v>116</v>
      </c>
      <c r="E19" s="100"/>
      <c r="F19" s="103"/>
      <c r="G19" s="98"/>
      <c r="H19" s="102"/>
      <c r="I19" s="102"/>
      <c r="J19" s="146" t="e">
        <f>IF(D19&gt;=40,VLOOKUP(H19,'40福岡'!$B$12:$M$61,8,FALSE),VLOOKUP(H19,'40福岡'!$B$12:$M$61,6,FALSE))</f>
        <v>#N/A</v>
      </c>
      <c r="K19" s="146" t="e">
        <f>VLOOKUP(I19,'40福岡'!$B$12:$M$61,10,FALSE)</f>
        <v>#N/A</v>
      </c>
    </row>
    <row r="20" spans="1:11" x14ac:dyDescent="0.2">
      <c r="A20" s="98"/>
      <c r="B20" s="98"/>
      <c r="C20" s="99"/>
      <c r="D20" s="145">
        <f t="shared" si="0"/>
        <v>116</v>
      </c>
      <c r="E20" s="100"/>
      <c r="F20" s="103"/>
      <c r="G20" s="98"/>
      <c r="H20" s="102"/>
      <c r="I20" s="102"/>
      <c r="J20" s="146" t="e">
        <f>IF(D20&gt;=40,VLOOKUP(H20,'40福岡'!$B$12:$M$61,8,FALSE),VLOOKUP(H20,'40福岡'!$B$12:$M$61,6,FALSE))</f>
        <v>#N/A</v>
      </c>
      <c r="K20" s="146" t="e">
        <f>VLOOKUP(I20,'40福岡'!$B$12:$M$61,10,FALSE)</f>
        <v>#N/A</v>
      </c>
    </row>
    <row r="21" spans="1:11" x14ac:dyDescent="0.2">
      <c r="A21" s="98"/>
      <c r="B21" s="98"/>
      <c r="C21" s="99"/>
      <c r="D21" s="145">
        <f t="shared" si="0"/>
        <v>116</v>
      </c>
      <c r="E21" s="100"/>
      <c r="F21" s="103"/>
      <c r="G21" s="98"/>
      <c r="H21" s="102"/>
      <c r="I21" s="102"/>
      <c r="J21" s="146" t="e">
        <f>IF(D21&gt;=40,VLOOKUP(H21,'40福岡'!$B$12:$M$61,8,FALSE),VLOOKUP(H21,'40福岡'!$B$12:$M$61,6,FALSE))</f>
        <v>#N/A</v>
      </c>
      <c r="K21" s="146" t="e">
        <f>VLOOKUP(I21,'40福岡'!$B$12:$M$61,10,FALSE)</f>
        <v>#N/A</v>
      </c>
    </row>
    <row r="22" spans="1:11" x14ac:dyDescent="0.2">
      <c r="A22" s="98"/>
      <c r="B22" s="98"/>
      <c r="C22" s="99"/>
      <c r="D22" s="145">
        <f t="shared" si="0"/>
        <v>116</v>
      </c>
      <c r="E22" s="100"/>
      <c r="F22" s="103"/>
      <c r="G22" s="98"/>
      <c r="H22" s="102"/>
      <c r="I22" s="102"/>
      <c r="J22" s="146" t="e">
        <f>IF(D22&gt;=40,VLOOKUP(H22,'40福岡'!$B$12:$M$61,8,FALSE),VLOOKUP(H22,'40福岡'!$B$12:$M$61,6,FALSE))</f>
        <v>#N/A</v>
      </c>
      <c r="K22" s="146" t="e">
        <f>VLOOKUP(I22,'40福岡'!$B$12:$M$61,10,FALSE)</f>
        <v>#N/A</v>
      </c>
    </row>
    <row r="23" spans="1:11" x14ac:dyDescent="0.2">
      <c r="A23" s="98"/>
      <c r="B23" s="98"/>
      <c r="C23" s="99"/>
      <c r="D23" s="145">
        <f t="shared" si="0"/>
        <v>116</v>
      </c>
      <c r="E23" s="100"/>
      <c r="F23" s="103"/>
      <c r="G23" s="98"/>
      <c r="H23" s="102"/>
      <c r="I23" s="102"/>
      <c r="J23" s="146" t="e">
        <f>IF(D23&gt;=40,VLOOKUP(H23,'40福岡'!$B$12:$M$61,8,FALSE),VLOOKUP(H23,'40福岡'!$B$12:$M$61,6,FALSE))</f>
        <v>#N/A</v>
      </c>
      <c r="K23" s="146" t="e">
        <f>VLOOKUP(I23,'40福岡'!$B$12:$M$61,10,FALSE)</f>
        <v>#N/A</v>
      </c>
    </row>
    <row r="24" spans="1:11" x14ac:dyDescent="0.2">
      <c r="A24" s="98"/>
      <c r="B24" s="98"/>
      <c r="C24" s="99"/>
      <c r="D24" s="145">
        <f t="shared" si="0"/>
        <v>116</v>
      </c>
      <c r="E24" s="100"/>
      <c r="F24" s="103"/>
      <c r="G24" s="98"/>
      <c r="H24" s="102"/>
      <c r="I24" s="102"/>
      <c r="J24" s="146" t="e">
        <f>IF(D24&gt;=40,VLOOKUP(H24,'40福岡'!$B$12:$M$61,8,FALSE),VLOOKUP(H24,'40福岡'!$B$12:$M$61,6,FALSE))</f>
        <v>#N/A</v>
      </c>
      <c r="K24" s="146" t="e">
        <f>VLOOKUP(I24,'40福岡'!$B$12:$M$61,10,FALSE)</f>
        <v>#N/A</v>
      </c>
    </row>
    <row r="25" spans="1:11" x14ac:dyDescent="0.2">
      <c r="A25" s="98"/>
      <c r="B25" s="98"/>
      <c r="C25" s="99"/>
      <c r="D25" s="145">
        <f t="shared" si="0"/>
        <v>116</v>
      </c>
      <c r="E25" s="100"/>
      <c r="F25" s="103"/>
      <c r="G25" s="98"/>
      <c r="H25" s="102"/>
      <c r="I25" s="102"/>
      <c r="J25" s="146" t="e">
        <f>IF(D25&gt;=40,VLOOKUP(H25,'40福岡'!$B$12:$M$61,8,FALSE),VLOOKUP(H25,'40福岡'!$B$12:$M$61,6,FALSE))</f>
        <v>#N/A</v>
      </c>
      <c r="K25" s="146" t="e">
        <f>VLOOKUP(I25,'40福岡'!$B$12:$M$61,10,FALSE)</f>
        <v>#N/A</v>
      </c>
    </row>
    <row r="26" spans="1:11" x14ac:dyDescent="0.2">
      <c r="A26" s="98"/>
      <c r="B26" s="98"/>
      <c r="C26" s="99"/>
      <c r="D26" s="145">
        <f t="shared" si="0"/>
        <v>116</v>
      </c>
      <c r="E26" s="100"/>
      <c r="F26" s="103"/>
      <c r="G26" s="98"/>
      <c r="H26" s="102"/>
      <c r="I26" s="102"/>
      <c r="J26" s="146" t="e">
        <f>IF(D26&gt;=40,VLOOKUP(H26,'40福岡'!$B$12:$M$61,8,FALSE),VLOOKUP(H26,'40福岡'!$B$12:$M$61,6,FALSE))</f>
        <v>#N/A</v>
      </c>
      <c r="K26" s="146" t="e">
        <f>VLOOKUP(I26,'40福岡'!$B$12:$M$61,10,FALSE)</f>
        <v>#N/A</v>
      </c>
    </row>
    <row r="27" spans="1:11" x14ac:dyDescent="0.2">
      <c r="A27" s="98"/>
      <c r="B27" s="98"/>
      <c r="C27" s="99"/>
      <c r="D27" s="145">
        <f t="shared" si="0"/>
        <v>116</v>
      </c>
      <c r="E27" s="100"/>
      <c r="F27" s="103"/>
      <c r="G27" s="98"/>
      <c r="H27" s="102"/>
      <c r="I27" s="102"/>
      <c r="J27" s="146" t="e">
        <f>IF(D27&gt;=40,VLOOKUP(H27,'40福岡'!$B$12:$M$61,8,FALSE),VLOOKUP(H27,'40福岡'!$B$12:$M$61,6,FALSE))</f>
        <v>#N/A</v>
      </c>
      <c r="K27" s="146" t="e">
        <f>VLOOKUP(I27,'40福岡'!$B$12:$M$61,10,FALSE)</f>
        <v>#N/A</v>
      </c>
    </row>
    <row r="28" spans="1:11" x14ac:dyDescent="0.2">
      <c r="A28" s="98"/>
      <c r="B28" s="98"/>
      <c r="C28" s="99"/>
      <c r="D28" s="145">
        <f t="shared" si="0"/>
        <v>116</v>
      </c>
      <c r="E28" s="100"/>
      <c r="F28" s="103"/>
      <c r="G28" s="98"/>
      <c r="H28" s="102"/>
      <c r="I28" s="102"/>
      <c r="J28" s="146" t="e">
        <f>IF(D28&gt;=40,VLOOKUP(H28,'40福岡'!$B$12:$M$61,8,FALSE),VLOOKUP(H28,'40福岡'!$B$12:$M$61,6,FALSE))</f>
        <v>#N/A</v>
      </c>
      <c r="K28" s="146" t="e">
        <f>VLOOKUP(I28,'40福岡'!$B$12:$M$61,10,FALSE)</f>
        <v>#N/A</v>
      </c>
    </row>
    <row r="29" spans="1:11" x14ac:dyDescent="0.2">
      <c r="A29" s="98"/>
      <c r="B29" s="98"/>
      <c r="C29" s="99"/>
      <c r="D29" s="145">
        <f t="shared" si="0"/>
        <v>116</v>
      </c>
      <c r="E29" s="100"/>
      <c r="F29" s="101"/>
      <c r="G29" s="98"/>
      <c r="H29" s="102"/>
      <c r="I29" s="102"/>
      <c r="J29" s="146" t="e">
        <f>IF(D29&gt;=40,VLOOKUP(H29,'40福岡'!$B$12:$M$61,8,FALSE),VLOOKUP(H29,'40福岡'!$B$12:$M$61,6,FALSE))</f>
        <v>#N/A</v>
      </c>
      <c r="K29" s="146" t="e">
        <f>VLOOKUP(I29,'40福岡'!$B$12:$M$61,10,FALSE)</f>
        <v>#N/A</v>
      </c>
    </row>
    <row r="30" spans="1:11" x14ac:dyDescent="0.2">
      <c r="A30" s="98"/>
      <c r="B30" s="98"/>
      <c r="C30" s="99"/>
      <c r="D30" s="145">
        <f t="shared" si="0"/>
        <v>116</v>
      </c>
      <c r="E30" s="100"/>
      <c r="F30" s="101"/>
      <c r="G30" s="98"/>
      <c r="H30" s="102"/>
      <c r="I30" s="102"/>
      <c r="J30" s="146" t="e">
        <f>IF(D30&gt;=40,VLOOKUP(H30,'40福岡'!$B$12:$M$61,8,FALSE),VLOOKUP(H30,'40福岡'!$B$12:$M$61,6,FALSE))</f>
        <v>#N/A</v>
      </c>
      <c r="K30" s="146" t="e">
        <f>VLOOKUP(I30,'40福岡'!$B$12:$M$61,10,FALSE)</f>
        <v>#N/A</v>
      </c>
    </row>
    <row r="31" spans="1:11" x14ac:dyDescent="0.2">
      <c r="A31" s="98"/>
      <c r="B31" s="98"/>
      <c r="C31" s="99"/>
      <c r="D31" s="145">
        <f t="shared" si="0"/>
        <v>116</v>
      </c>
      <c r="E31" s="100"/>
      <c r="F31" s="101"/>
      <c r="G31" s="98"/>
      <c r="H31" s="102"/>
      <c r="I31" s="102"/>
      <c r="J31" s="146" t="e">
        <f>IF(D31&gt;=40,VLOOKUP(H31,'40福岡'!$B$12:$M$61,8,FALSE),VLOOKUP(H31,'40福岡'!$B$12:$M$61,6,FALSE))</f>
        <v>#N/A</v>
      </c>
      <c r="K31" s="146" t="e">
        <f>VLOOKUP(I31,'40福岡'!$B$12:$M$61,10,FALSE)</f>
        <v>#N/A</v>
      </c>
    </row>
    <row r="32" spans="1:11" x14ac:dyDescent="0.2">
      <c r="A32" s="98"/>
      <c r="B32" s="98"/>
      <c r="C32" s="99"/>
      <c r="D32" s="145">
        <f t="shared" si="0"/>
        <v>116</v>
      </c>
      <c r="E32" s="100"/>
      <c r="F32" s="101"/>
      <c r="G32" s="98"/>
      <c r="H32" s="102"/>
      <c r="I32" s="102"/>
      <c r="J32" s="146" t="e">
        <f>IF(D32&gt;=40,VLOOKUP(H32,'40福岡'!$B$12:$M$61,8,FALSE),VLOOKUP(H32,'40福岡'!$B$12:$M$61,6,FALSE))</f>
        <v>#N/A</v>
      </c>
      <c r="K32" s="146" t="e">
        <f>VLOOKUP(I32,'40福岡'!$B$12:$M$61,10,FALSE)</f>
        <v>#N/A</v>
      </c>
    </row>
    <row r="33" spans="1:11" x14ac:dyDescent="0.2">
      <c r="A33" s="98"/>
      <c r="B33" s="98"/>
      <c r="C33" s="99"/>
      <c r="D33" s="145">
        <f t="shared" si="0"/>
        <v>116</v>
      </c>
      <c r="E33" s="100"/>
      <c r="F33" s="101"/>
      <c r="G33" s="98"/>
      <c r="H33" s="102"/>
      <c r="I33" s="102"/>
      <c r="J33" s="146" t="e">
        <f>IF(D33&gt;=40,VLOOKUP(H33,'40福岡'!$B$12:$M$61,8,FALSE),VLOOKUP(H33,'40福岡'!$B$12:$M$61,6,FALSE))</f>
        <v>#N/A</v>
      </c>
      <c r="K33" s="146" t="e">
        <f>VLOOKUP(I33,'40福岡'!$B$12:$M$61,10,FALSE)</f>
        <v>#N/A</v>
      </c>
    </row>
    <row r="34" spans="1:11" x14ac:dyDescent="0.2">
      <c r="A34" s="98"/>
      <c r="B34" s="98"/>
      <c r="C34" s="99"/>
      <c r="D34" s="145">
        <f t="shared" si="0"/>
        <v>116</v>
      </c>
      <c r="E34" s="100"/>
      <c r="F34" s="101"/>
      <c r="G34" s="98"/>
      <c r="H34" s="102"/>
      <c r="I34" s="102"/>
      <c r="J34" s="146" t="e">
        <f>IF(D34&gt;=40,VLOOKUP(H34,'40福岡'!$B$12:$M$61,8,FALSE),VLOOKUP(H34,'40福岡'!$B$12:$M$61,6,FALSE))</f>
        <v>#N/A</v>
      </c>
      <c r="K34" s="146" t="e">
        <f>VLOOKUP(I34,'40福岡'!$B$12:$M$61,10,FALSE)</f>
        <v>#N/A</v>
      </c>
    </row>
    <row r="35" spans="1:11" x14ac:dyDescent="0.2">
      <c r="A35" s="98"/>
      <c r="B35" s="98"/>
      <c r="C35" s="99"/>
      <c r="D35" s="145">
        <f t="shared" si="0"/>
        <v>116</v>
      </c>
      <c r="E35" s="100"/>
      <c r="F35" s="101"/>
      <c r="G35" s="98"/>
      <c r="H35" s="102"/>
      <c r="I35" s="102"/>
      <c r="J35" s="146" t="e">
        <f>IF(D35&gt;=40,VLOOKUP(H35,'40福岡'!$B$12:$M$61,8,FALSE),VLOOKUP(H35,'40福岡'!$B$12:$M$61,6,FALSE))</f>
        <v>#N/A</v>
      </c>
      <c r="K35" s="146" t="e">
        <f>VLOOKUP(I35,'40福岡'!$B$12:$M$61,10,FALSE)</f>
        <v>#N/A</v>
      </c>
    </row>
    <row r="36" spans="1:11" x14ac:dyDescent="0.2">
      <c r="A36" s="98"/>
      <c r="B36" s="98"/>
      <c r="C36" s="99"/>
      <c r="D36" s="145">
        <f t="shared" si="0"/>
        <v>116</v>
      </c>
      <c r="E36" s="100"/>
      <c r="F36" s="101"/>
      <c r="G36" s="98"/>
      <c r="H36" s="102"/>
      <c r="I36" s="102"/>
      <c r="J36" s="146" t="e">
        <f>IF(D36&gt;=40,VLOOKUP(H36,'40福岡'!$B$12:$M$61,8,FALSE),VLOOKUP(H36,'40福岡'!$B$12:$M$61,6,FALSE))</f>
        <v>#N/A</v>
      </c>
      <c r="K36" s="146" t="e">
        <f>VLOOKUP(I36,'40福岡'!$B$12:$M$61,10,FALSE)</f>
        <v>#N/A</v>
      </c>
    </row>
    <row r="37" spans="1:11" x14ac:dyDescent="0.2">
      <c r="A37" s="98"/>
      <c r="B37" s="98"/>
      <c r="C37" s="99"/>
      <c r="D37" s="145">
        <f t="shared" si="0"/>
        <v>116</v>
      </c>
      <c r="E37" s="100"/>
      <c r="F37" s="101"/>
      <c r="G37" s="98"/>
      <c r="H37" s="102"/>
      <c r="I37" s="102"/>
      <c r="J37" s="146" t="e">
        <f>IF(D37&gt;=40,VLOOKUP(H37,'40福岡'!$B$12:$M$61,8,FALSE),VLOOKUP(H37,'40福岡'!$B$12:$M$61,6,FALSE))</f>
        <v>#N/A</v>
      </c>
      <c r="K37" s="146" t="e">
        <f>VLOOKUP(I37,'40福岡'!$B$12:$M$61,10,FALSE)</f>
        <v>#N/A</v>
      </c>
    </row>
    <row r="38" spans="1:11" x14ac:dyDescent="0.2">
      <c r="A38" s="98"/>
      <c r="B38" s="98"/>
      <c r="C38" s="99"/>
      <c r="D38" s="145">
        <f t="shared" si="0"/>
        <v>116</v>
      </c>
      <c r="E38" s="100"/>
      <c r="F38" s="101"/>
      <c r="G38" s="98"/>
      <c r="H38" s="102"/>
      <c r="I38" s="102"/>
      <c r="J38" s="146" t="e">
        <f>IF(D38&gt;=40,VLOOKUP(H38,'40福岡'!$B$12:$M$61,8,FALSE),VLOOKUP(H38,'40福岡'!$B$12:$M$61,6,FALSE))</f>
        <v>#N/A</v>
      </c>
      <c r="K38" s="146" t="e">
        <f>VLOOKUP(I38,'40福岡'!$B$12:$M$61,10,FALSE)</f>
        <v>#N/A</v>
      </c>
    </row>
    <row r="39" spans="1:11" x14ac:dyDescent="0.2">
      <c r="A39" s="98"/>
      <c r="B39" s="98"/>
      <c r="C39" s="99"/>
      <c r="D39" s="145">
        <f t="shared" si="0"/>
        <v>116</v>
      </c>
      <c r="E39" s="100"/>
      <c r="F39" s="101"/>
      <c r="G39" s="98"/>
      <c r="H39" s="102"/>
      <c r="I39" s="102"/>
      <c r="J39" s="146" t="e">
        <f>IF(D39&gt;=40,VLOOKUP(H39,'40福岡'!$B$12:$M$61,8,FALSE),VLOOKUP(H39,'40福岡'!$B$12:$M$61,6,FALSE))</f>
        <v>#N/A</v>
      </c>
      <c r="K39" s="146" t="e">
        <f>VLOOKUP(I39,'40福岡'!$B$12:$M$61,10,FALSE)</f>
        <v>#N/A</v>
      </c>
    </row>
    <row r="40" spans="1:11" x14ac:dyDescent="0.2">
      <c r="A40" s="98"/>
      <c r="B40" s="98"/>
      <c r="C40" s="99"/>
      <c r="D40" s="145">
        <f t="shared" si="0"/>
        <v>116</v>
      </c>
      <c r="E40" s="100"/>
      <c r="F40" s="101"/>
      <c r="G40" s="98"/>
      <c r="H40" s="102"/>
      <c r="I40" s="102"/>
      <c r="J40" s="146" t="e">
        <f>IF(D40&gt;=40,VLOOKUP(H40,'40福岡'!$B$12:$M$61,8,FALSE),VLOOKUP(H40,'40福岡'!$B$12:$M$61,6,FALSE))</f>
        <v>#N/A</v>
      </c>
      <c r="K40" s="146" t="e">
        <f>VLOOKUP(I40,'40福岡'!$B$12:$M$61,10,FALSE)</f>
        <v>#N/A</v>
      </c>
    </row>
    <row r="41" spans="1:11" x14ac:dyDescent="0.2">
      <c r="A41" s="98"/>
      <c r="B41" s="98"/>
      <c r="C41" s="99"/>
      <c r="D41" s="145">
        <f t="shared" si="0"/>
        <v>116</v>
      </c>
      <c r="E41" s="100"/>
      <c r="F41" s="101"/>
      <c r="G41" s="98"/>
      <c r="H41" s="102"/>
      <c r="I41" s="102"/>
      <c r="J41" s="146" t="e">
        <f>IF(D41&gt;=40,VLOOKUP(H41,'40福岡'!$B$12:$M$61,8,FALSE),VLOOKUP(H41,'40福岡'!$B$12:$M$61,6,FALSE))</f>
        <v>#N/A</v>
      </c>
      <c r="K41" s="146" t="e">
        <f>VLOOKUP(I41,'40福岡'!$B$12:$M$61,10,FALSE)</f>
        <v>#N/A</v>
      </c>
    </row>
    <row r="42" spans="1:11" x14ac:dyDescent="0.2">
      <c r="A42" s="98"/>
      <c r="B42" s="98"/>
      <c r="C42" s="99"/>
      <c r="D42" s="145">
        <f t="shared" si="0"/>
        <v>116</v>
      </c>
      <c r="E42" s="100"/>
      <c r="F42" s="101"/>
      <c r="G42" s="98"/>
      <c r="H42" s="102"/>
      <c r="I42" s="102"/>
      <c r="J42" s="146" t="e">
        <f>IF(D42&gt;=40,VLOOKUP(H42,'40福岡'!$B$12:$M$61,8,FALSE),VLOOKUP(H42,'40福岡'!$B$12:$M$61,6,FALSE))</f>
        <v>#N/A</v>
      </c>
      <c r="K42" s="146" t="e">
        <f>VLOOKUP(I42,'40福岡'!$B$12:$M$61,10,FALSE)</f>
        <v>#N/A</v>
      </c>
    </row>
    <row r="43" spans="1:11" x14ac:dyDescent="0.2">
      <c r="A43" s="98"/>
      <c r="B43" s="98"/>
      <c r="C43" s="99"/>
      <c r="D43" s="145">
        <f t="shared" si="0"/>
        <v>116</v>
      </c>
      <c r="E43" s="100"/>
      <c r="F43" s="101"/>
      <c r="G43" s="98"/>
      <c r="H43" s="102"/>
      <c r="I43" s="102"/>
      <c r="J43" s="146" t="e">
        <f>IF(D43&gt;=40,VLOOKUP(H43,'40福岡'!$B$12:$M$61,8,FALSE),VLOOKUP(H43,'40福岡'!$B$12:$M$61,6,FALSE))</f>
        <v>#N/A</v>
      </c>
      <c r="K43" s="146" t="e">
        <f>VLOOKUP(I43,'40福岡'!$B$12:$M$61,10,FALSE)</f>
        <v>#N/A</v>
      </c>
    </row>
    <row r="44" spans="1:11" x14ac:dyDescent="0.2">
      <c r="A44" s="98"/>
      <c r="B44" s="98"/>
      <c r="C44" s="99"/>
      <c r="D44" s="145">
        <f t="shared" si="0"/>
        <v>116</v>
      </c>
      <c r="E44" s="100"/>
      <c r="F44" s="101"/>
      <c r="G44" s="98"/>
      <c r="H44" s="102"/>
      <c r="I44" s="102"/>
      <c r="J44" s="146" t="e">
        <f>IF(D44&gt;=40,VLOOKUP(H44,'40福岡'!$B$12:$M$61,8,FALSE),VLOOKUP(H44,'40福岡'!$B$12:$M$61,6,FALSE))</f>
        <v>#N/A</v>
      </c>
      <c r="K44" s="146" t="e">
        <f>VLOOKUP(I44,'40福岡'!$B$12:$M$61,10,FALSE)</f>
        <v>#N/A</v>
      </c>
    </row>
    <row r="45" spans="1:11" x14ac:dyDescent="0.2">
      <c r="A45" s="98"/>
      <c r="B45" s="98"/>
      <c r="C45" s="99"/>
      <c r="D45" s="145">
        <f t="shared" si="0"/>
        <v>116</v>
      </c>
      <c r="E45" s="100"/>
      <c r="F45" s="101"/>
      <c r="G45" s="98"/>
      <c r="H45" s="102"/>
      <c r="I45" s="102"/>
      <c r="J45" s="146" t="e">
        <f>IF(D45&gt;=40,VLOOKUP(H45,'40福岡'!$B$12:$M$61,8,FALSE),VLOOKUP(H45,'40福岡'!$B$12:$M$61,6,FALSE))</f>
        <v>#N/A</v>
      </c>
      <c r="K45" s="146" t="e">
        <f>VLOOKUP(I45,'40福岡'!$B$12:$M$61,10,FALSE)</f>
        <v>#N/A</v>
      </c>
    </row>
    <row r="46" spans="1:11" x14ac:dyDescent="0.2">
      <c r="A46" s="98"/>
      <c r="B46" s="98"/>
      <c r="C46" s="99"/>
      <c r="D46" s="145">
        <f t="shared" si="0"/>
        <v>116</v>
      </c>
      <c r="E46" s="100"/>
      <c r="F46" s="101"/>
      <c r="G46" s="98"/>
      <c r="H46" s="102"/>
      <c r="I46" s="102"/>
      <c r="J46" s="146" t="e">
        <f>IF(D46&gt;=40,VLOOKUP(H46,'40福岡'!$B$12:$M$61,8,FALSE),VLOOKUP(H46,'40福岡'!$B$12:$M$61,6,FALSE))</f>
        <v>#N/A</v>
      </c>
      <c r="K46" s="146" t="e">
        <f>VLOOKUP(I46,'40福岡'!$B$12:$M$61,10,FALSE)</f>
        <v>#N/A</v>
      </c>
    </row>
    <row r="47" spans="1:11" x14ac:dyDescent="0.2">
      <c r="A47" s="98"/>
      <c r="B47" s="98"/>
      <c r="C47" s="99"/>
      <c r="D47" s="145">
        <f t="shared" si="0"/>
        <v>116</v>
      </c>
      <c r="E47" s="100"/>
      <c r="F47" s="101"/>
      <c r="G47" s="98"/>
      <c r="H47" s="102"/>
      <c r="I47" s="102"/>
      <c r="J47" s="146" t="e">
        <f>IF(D47&gt;=40,VLOOKUP(H47,'40福岡'!$B$12:$M$61,8,FALSE),VLOOKUP(H47,'40福岡'!$B$12:$M$61,6,FALSE))</f>
        <v>#N/A</v>
      </c>
      <c r="K47" s="146" t="e">
        <f>VLOOKUP(I47,'40福岡'!$B$12:$M$61,10,FALSE)</f>
        <v>#N/A</v>
      </c>
    </row>
    <row r="48" spans="1:11" x14ac:dyDescent="0.2">
      <c r="A48" s="98"/>
      <c r="B48" s="98"/>
      <c r="C48" s="99"/>
      <c r="D48" s="145">
        <f t="shared" si="0"/>
        <v>116</v>
      </c>
      <c r="E48" s="100"/>
      <c r="F48" s="101"/>
      <c r="G48" s="98"/>
      <c r="H48" s="102"/>
      <c r="I48" s="102"/>
      <c r="J48" s="146" t="e">
        <f>IF(D48&gt;=40,VLOOKUP(H48,'40福岡'!$B$12:$M$61,8,FALSE),VLOOKUP(H48,'40福岡'!$B$12:$M$61,6,FALSE))</f>
        <v>#N/A</v>
      </c>
      <c r="K48" s="146" t="e">
        <f>VLOOKUP(I48,'40福岡'!$B$12:$M$61,10,FALSE)</f>
        <v>#N/A</v>
      </c>
    </row>
    <row r="49" spans="1:11" x14ac:dyDescent="0.2">
      <c r="A49" s="98"/>
      <c r="B49" s="98"/>
      <c r="C49" s="99"/>
      <c r="D49" s="145">
        <f t="shared" si="0"/>
        <v>116</v>
      </c>
      <c r="E49" s="100"/>
      <c r="F49" s="101"/>
      <c r="G49" s="98"/>
      <c r="H49" s="102"/>
      <c r="I49" s="102"/>
      <c r="J49" s="146" t="e">
        <f>IF(D49&gt;=40,VLOOKUP(H49,'40福岡'!$B$12:$M$61,8,FALSE),VLOOKUP(H49,'40福岡'!$B$12:$M$61,6,FALSE))</f>
        <v>#N/A</v>
      </c>
      <c r="K49" s="146" t="e">
        <f>VLOOKUP(I49,'40福岡'!$B$12:$M$61,10,FALSE)</f>
        <v>#N/A</v>
      </c>
    </row>
    <row r="50" spans="1:11" x14ac:dyDescent="0.2">
      <c r="A50" s="98"/>
      <c r="B50" s="98"/>
      <c r="C50" s="99"/>
      <c r="D50" s="145">
        <f t="shared" si="0"/>
        <v>116</v>
      </c>
      <c r="E50" s="100"/>
      <c r="F50" s="101"/>
      <c r="G50" s="98"/>
      <c r="H50" s="102"/>
      <c r="I50" s="102"/>
      <c r="J50" s="146" t="e">
        <f>IF(D50&gt;=40,VLOOKUP(H50,'40福岡'!$B$12:$M$61,8,FALSE),VLOOKUP(H50,'40福岡'!$B$12:$M$61,6,FALSE))</f>
        <v>#N/A</v>
      </c>
      <c r="K50" s="146" t="e">
        <f>VLOOKUP(I50,'40福岡'!$B$12:$M$61,10,FALSE)</f>
        <v>#N/A</v>
      </c>
    </row>
    <row r="51" spans="1:11" x14ac:dyDescent="0.2">
      <c r="A51" s="98"/>
      <c r="B51" s="98"/>
      <c r="C51" s="99"/>
      <c r="D51" s="145">
        <f t="shared" si="0"/>
        <v>116</v>
      </c>
      <c r="E51" s="100"/>
      <c r="F51" s="101"/>
      <c r="G51" s="98"/>
      <c r="H51" s="102"/>
      <c r="I51" s="102"/>
      <c r="J51" s="146" t="e">
        <f>IF(D51&gt;=40,VLOOKUP(H51,'40福岡'!$B$12:$M$61,8,FALSE),VLOOKUP(H51,'40福岡'!$B$12:$M$61,6,FALSE))</f>
        <v>#N/A</v>
      </c>
      <c r="K51" s="146" t="e">
        <f>VLOOKUP(I51,'40福岡'!$B$12:$M$61,10,FALSE)</f>
        <v>#N/A</v>
      </c>
    </row>
    <row r="52" spans="1:11" x14ac:dyDescent="0.2">
      <c r="A52" s="98"/>
      <c r="B52" s="98"/>
      <c r="C52" s="99"/>
      <c r="D52" s="145">
        <f t="shared" si="0"/>
        <v>116</v>
      </c>
      <c r="E52" s="100"/>
      <c r="F52" s="104"/>
      <c r="G52" s="98"/>
      <c r="H52" s="102"/>
      <c r="I52" s="102"/>
      <c r="J52" s="146" t="e">
        <f>IF(D52&gt;=40,VLOOKUP(H52,'40福岡'!$B$12:$M$61,8,FALSE),VLOOKUP(H52,'40福岡'!$B$12:$M$61,6,FALSE))</f>
        <v>#N/A</v>
      </c>
      <c r="K52" s="146" t="e">
        <f>VLOOKUP(I52,'40福岡'!$B$12:$M$61,10,FALSE)</f>
        <v>#N/A</v>
      </c>
    </row>
    <row r="53" spans="1:11" ht="14" x14ac:dyDescent="0.2">
      <c r="A53" s="95" t="s">
        <v>93</v>
      </c>
      <c r="B53" s="105">
        <f>COUNTA(B5:B52)</f>
        <v>0</v>
      </c>
    </row>
  </sheetData>
  <mergeCells count="10">
    <mergeCell ref="A3:A4"/>
    <mergeCell ref="B3:B4"/>
    <mergeCell ref="C3:C4"/>
    <mergeCell ref="E3:E4"/>
    <mergeCell ref="G3:G4"/>
    <mergeCell ref="J3:K3"/>
    <mergeCell ref="D3:D4"/>
    <mergeCell ref="I1:J1"/>
    <mergeCell ref="F3:F4"/>
    <mergeCell ref="H3:I3"/>
  </mergeCells>
  <phoneticPr fontId="2"/>
  <pageMargins left="0.7" right="0.7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opLeftCell="A40" zoomScaleNormal="100" workbookViewId="0">
      <selection activeCell="I54" sqref="I54"/>
    </sheetView>
  </sheetViews>
  <sheetFormatPr defaultColWidth="9" defaultRowHeight="7.5" x14ac:dyDescent="0.2"/>
  <cols>
    <col min="1" max="1" width="7.453125" style="94" customWidth="1"/>
    <col min="2" max="3" width="8.26953125" style="1" customWidth="1"/>
    <col min="4" max="4" width="2" style="1" customWidth="1"/>
    <col min="5" max="5" width="8.26953125" style="1" customWidth="1"/>
    <col min="6" max="9" width="9.6328125" style="1" customWidth="1"/>
    <col min="10" max="13" width="9.08984375" style="1" customWidth="1"/>
    <col min="14" max="16384" width="9" style="1"/>
  </cols>
  <sheetData>
    <row r="1" spans="1:13" ht="25.5" customHeight="1" x14ac:dyDescent="0.2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25" customHeight="1" x14ac:dyDescent="0.2">
      <c r="A3" s="3"/>
      <c r="B3" s="4" t="s">
        <v>11</v>
      </c>
      <c r="C3" s="4"/>
      <c r="D3" s="4"/>
      <c r="E3" s="4"/>
      <c r="F3" s="4"/>
      <c r="G3" s="5"/>
      <c r="H3" s="5"/>
      <c r="I3" s="5"/>
      <c r="J3" s="5"/>
      <c r="K3" s="5"/>
      <c r="L3" s="5"/>
      <c r="M3" s="5"/>
    </row>
    <row r="4" spans="1:13" s="9" customFormat="1" ht="14.25" customHeight="1" x14ac:dyDescent="0.2">
      <c r="A4" s="6"/>
      <c r="B4" s="7" t="s">
        <v>12</v>
      </c>
      <c r="C4" s="7"/>
      <c r="D4" s="7"/>
      <c r="E4" s="7"/>
      <c r="F4" s="7"/>
      <c r="G4" s="8"/>
      <c r="H4" s="8"/>
      <c r="I4" s="8"/>
      <c r="J4" s="8"/>
      <c r="K4" s="8"/>
      <c r="L4" s="8"/>
      <c r="M4" s="8"/>
    </row>
    <row r="5" spans="1:13" s="9" customFormat="1" ht="3.75" customHeight="1" x14ac:dyDescent="0.2">
      <c r="A5" s="6"/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</row>
    <row r="6" spans="1:13" ht="16.5" customHeight="1" thickBot="1" x14ac:dyDescent="0.25">
      <c r="A6" s="120" t="s">
        <v>13</v>
      </c>
      <c r="B6" s="120"/>
      <c r="C6" s="120"/>
      <c r="D6" s="120"/>
      <c r="E6" s="120"/>
      <c r="F6" s="120"/>
      <c r="G6" s="5"/>
      <c r="H6" s="5"/>
      <c r="I6" s="5"/>
      <c r="J6" s="5"/>
      <c r="K6" s="5"/>
      <c r="L6" s="5"/>
      <c r="M6" s="10" t="s">
        <v>14</v>
      </c>
    </row>
    <row r="7" spans="1:13" ht="21" customHeight="1" thickTop="1" x14ac:dyDescent="0.2">
      <c r="A7" s="121" t="s">
        <v>15</v>
      </c>
      <c r="B7" s="122"/>
      <c r="C7" s="125" t="s">
        <v>16</v>
      </c>
      <c r="D7" s="126"/>
      <c r="E7" s="122"/>
      <c r="F7" s="132" t="s">
        <v>17</v>
      </c>
      <c r="G7" s="133"/>
      <c r="H7" s="133"/>
      <c r="I7" s="134"/>
      <c r="J7" s="132" t="s">
        <v>18</v>
      </c>
      <c r="K7" s="133"/>
      <c r="L7" s="133"/>
      <c r="M7" s="135"/>
    </row>
    <row r="8" spans="1:13" ht="25.5" customHeight="1" x14ac:dyDescent="0.2">
      <c r="A8" s="123"/>
      <c r="B8" s="124"/>
      <c r="C8" s="127"/>
      <c r="D8" s="128"/>
      <c r="E8" s="129"/>
      <c r="F8" s="136" t="s">
        <v>19</v>
      </c>
      <c r="G8" s="137"/>
      <c r="H8" s="136" t="s">
        <v>20</v>
      </c>
      <c r="I8" s="137"/>
      <c r="J8" s="138" t="s">
        <v>21</v>
      </c>
      <c r="K8" s="137"/>
      <c r="L8" s="138" t="s">
        <v>22</v>
      </c>
      <c r="M8" s="139"/>
    </row>
    <row r="9" spans="1:13" ht="18" customHeight="1" x14ac:dyDescent="0.2">
      <c r="A9" s="140" t="s">
        <v>23</v>
      </c>
      <c r="B9" s="141" t="s">
        <v>24</v>
      </c>
      <c r="C9" s="127"/>
      <c r="D9" s="128"/>
      <c r="E9" s="129"/>
      <c r="F9" s="142">
        <v>0.10099999999999999</v>
      </c>
      <c r="G9" s="143"/>
      <c r="H9" s="142">
        <v>0.11679999999999999</v>
      </c>
      <c r="I9" s="143"/>
      <c r="J9" s="117">
        <v>0.18182000000000001</v>
      </c>
      <c r="K9" s="144"/>
      <c r="L9" s="117">
        <v>0.18184</v>
      </c>
      <c r="M9" s="118"/>
    </row>
    <row r="10" spans="1:13" ht="15.75" customHeight="1" x14ac:dyDescent="0.2">
      <c r="A10" s="140"/>
      <c r="B10" s="141"/>
      <c r="C10" s="130"/>
      <c r="D10" s="131"/>
      <c r="E10" s="124"/>
      <c r="F10" s="11" t="s">
        <v>25</v>
      </c>
      <c r="G10" s="11" t="s">
        <v>26</v>
      </c>
      <c r="H10" s="11" t="s">
        <v>25</v>
      </c>
      <c r="I10" s="11" t="s">
        <v>26</v>
      </c>
      <c r="J10" s="11" t="s">
        <v>25</v>
      </c>
      <c r="K10" s="11" t="s">
        <v>26</v>
      </c>
      <c r="L10" s="11" t="s">
        <v>25</v>
      </c>
      <c r="M10" s="12" t="s">
        <v>26</v>
      </c>
    </row>
    <row r="11" spans="1:13" ht="15.75" customHeight="1" x14ac:dyDescent="0.2">
      <c r="A11" s="13"/>
      <c r="B11" s="14"/>
      <c r="C11" s="15" t="s">
        <v>27</v>
      </c>
      <c r="D11" s="16"/>
      <c r="E11" s="17" t="s">
        <v>28</v>
      </c>
      <c r="F11" s="18"/>
      <c r="G11" s="18"/>
      <c r="H11" s="18"/>
      <c r="I11" s="18"/>
      <c r="J11" s="18"/>
      <c r="K11" s="18"/>
      <c r="L11" s="18"/>
      <c r="M11" s="19"/>
    </row>
    <row r="12" spans="1:13" ht="10.5" customHeight="1" x14ac:dyDescent="0.2">
      <c r="A12" s="20">
        <v>1</v>
      </c>
      <c r="B12" s="21">
        <v>58000</v>
      </c>
      <c r="C12" s="22"/>
      <c r="D12" s="23" t="s">
        <v>29</v>
      </c>
      <c r="E12" s="24">
        <v>63000</v>
      </c>
      <c r="F12" s="25">
        <v>5858</v>
      </c>
      <c r="G12" s="25">
        <v>2929</v>
      </c>
      <c r="H12" s="25">
        <v>6774.4</v>
      </c>
      <c r="I12" s="25">
        <v>3387.2</v>
      </c>
      <c r="J12" s="26"/>
      <c r="K12" s="26"/>
      <c r="L12" s="26"/>
      <c r="M12" s="27"/>
    </row>
    <row r="13" spans="1:13" ht="10.5" customHeight="1" x14ac:dyDescent="0.2">
      <c r="A13" s="28">
        <v>2</v>
      </c>
      <c r="B13" s="29">
        <v>68000</v>
      </c>
      <c r="C13" s="30">
        <v>63000</v>
      </c>
      <c r="D13" s="31" t="s">
        <v>29</v>
      </c>
      <c r="E13" s="32">
        <v>73000</v>
      </c>
      <c r="F13" s="33">
        <v>6867.9999999999991</v>
      </c>
      <c r="G13" s="33">
        <v>3433.9999999999995</v>
      </c>
      <c r="H13" s="33">
        <v>7942.3999999999987</v>
      </c>
      <c r="I13" s="33">
        <v>3971.1999999999994</v>
      </c>
      <c r="J13" s="26"/>
      <c r="K13" s="26"/>
      <c r="L13" s="26"/>
      <c r="M13" s="27"/>
    </row>
    <row r="14" spans="1:13" ht="10.5" customHeight="1" x14ac:dyDescent="0.2">
      <c r="A14" s="20">
        <v>3</v>
      </c>
      <c r="B14" s="34">
        <v>78000</v>
      </c>
      <c r="C14" s="35">
        <v>73000</v>
      </c>
      <c r="D14" s="23" t="s">
        <v>29</v>
      </c>
      <c r="E14" s="36">
        <v>83000</v>
      </c>
      <c r="F14" s="37">
        <v>7877.9999999999991</v>
      </c>
      <c r="G14" s="37">
        <v>3938.9999999999995</v>
      </c>
      <c r="H14" s="37">
        <v>9110.4</v>
      </c>
      <c r="I14" s="37">
        <v>4555.2</v>
      </c>
      <c r="J14" s="26"/>
      <c r="K14" s="26"/>
      <c r="L14" s="26"/>
      <c r="M14" s="27"/>
    </row>
    <row r="15" spans="1:13" ht="10.5" customHeight="1" x14ac:dyDescent="0.2">
      <c r="A15" s="28">
        <v>4</v>
      </c>
      <c r="B15" s="29">
        <v>88000</v>
      </c>
      <c r="C15" s="38">
        <v>83000</v>
      </c>
      <c r="D15" s="31" t="s">
        <v>29</v>
      </c>
      <c r="E15" s="32">
        <v>93000</v>
      </c>
      <c r="F15" s="33">
        <v>8888</v>
      </c>
      <c r="G15" s="33">
        <v>4444</v>
      </c>
      <c r="H15" s="33">
        <v>10278.4</v>
      </c>
      <c r="I15" s="33">
        <v>5139.2</v>
      </c>
      <c r="J15" s="26"/>
      <c r="K15" s="26"/>
      <c r="L15" s="26"/>
      <c r="M15" s="27"/>
    </row>
    <row r="16" spans="1:13" ht="10.5" customHeight="1" x14ac:dyDescent="0.2">
      <c r="A16" s="20" t="s">
        <v>30</v>
      </c>
      <c r="B16" s="34">
        <v>98000</v>
      </c>
      <c r="C16" s="35">
        <v>93000</v>
      </c>
      <c r="D16" s="23" t="s">
        <v>29</v>
      </c>
      <c r="E16" s="36">
        <v>101000</v>
      </c>
      <c r="F16" s="37">
        <v>9898</v>
      </c>
      <c r="G16" s="37">
        <v>4949</v>
      </c>
      <c r="H16" s="37">
        <v>11446.4</v>
      </c>
      <c r="I16" s="37">
        <v>5723.2</v>
      </c>
      <c r="J16" s="39">
        <v>17818.36</v>
      </c>
      <c r="K16" s="39">
        <v>8909.18</v>
      </c>
      <c r="L16" s="39">
        <v>17820.32</v>
      </c>
      <c r="M16" s="40">
        <v>8910.16</v>
      </c>
    </row>
    <row r="17" spans="1:13" ht="10.5" customHeight="1" x14ac:dyDescent="0.2">
      <c r="A17" s="28" t="s">
        <v>31</v>
      </c>
      <c r="B17" s="29">
        <v>104000</v>
      </c>
      <c r="C17" s="38">
        <v>101000</v>
      </c>
      <c r="D17" s="31" t="s">
        <v>29</v>
      </c>
      <c r="E17" s="32">
        <v>107000</v>
      </c>
      <c r="F17" s="33">
        <v>10504</v>
      </c>
      <c r="G17" s="33">
        <v>5252</v>
      </c>
      <c r="H17" s="33">
        <v>12147.199999999999</v>
      </c>
      <c r="I17" s="33">
        <v>6073.5999999999995</v>
      </c>
      <c r="J17" s="41">
        <v>18909.280000000002</v>
      </c>
      <c r="K17" s="41">
        <v>9454.6400000000012</v>
      </c>
      <c r="L17" s="41">
        <v>18911.36</v>
      </c>
      <c r="M17" s="42">
        <v>9455.68</v>
      </c>
    </row>
    <row r="18" spans="1:13" ht="10.5" customHeight="1" x14ac:dyDescent="0.2">
      <c r="A18" s="20" t="s">
        <v>32</v>
      </c>
      <c r="B18" s="34">
        <v>110000</v>
      </c>
      <c r="C18" s="35">
        <v>107000</v>
      </c>
      <c r="D18" s="23" t="s">
        <v>29</v>
      </c>
      <c r="E18" s="36">
        <v>114000</v>
      </c>
      <c r="F18" s="37">
        <v>11110</v>
      </c>
      <c r="G18" s="37">
        <v>5555</v>
      </c>
      <c r="H18" s="37">
        <v>12847.999999999998</v>
      </c>
      <c r="I18" s="37">
        <v>6423.9999999999991</v>
      </c>
      <c r="J18" s="43">
        <v>20000.2</v>
      </c>
      <c r="K18" s="43">
        <v>10000.1</v>
      </c>
      <c r="L18" s="43">
        <v>20002.400000000001</v>
      </c>
      <c r="M18" s="44">
        <v>10001.200000000001</v>
      </c>
    </row>
    <row r="19" spans="1:13" ht="10.5" customHeight="1" x14ac:dyDescent="0.2">
      <c r="A19" s="28" t="s">
        <v>33</v>
      </c>
      <c r="B19" s="29">
        <v>118000</v>
      </c>
      <c r="C19" s="38">
        <v>114000</v>
      </c>
      <c r="D19" s="31" t="s">
        <v>29</v>
      </c>
      <c r="E19" s="32">
        <v>122000</v>
      </c>
      <c r="F19" s="33">
        <v>11918</v>
      </c>
      <c r="G19" s="33">
        <v>5959</v>
      </c>
      <c r="H19" s="33">
        <v>13782.399999999998</v>
      </c>
      <c r="I19" s="33">
        <v>6891.1999999999989</v>
      </c>
      <c r="J19" s="41">
        <v>21454.760000000002</v>
      </c>
      <c r="K19" s="41">
        <v>10727.380000000001</v>
      </c>
      <c r="L19" s="41">
        <v>21457.119999999999</v>
      </c>
      <c r="M19" s="42">
        <v>10728.56</v>
      </c>
    </row>
    <row r="20" spans="1:13" ht="10.5" customHeight="1" x14ac:dyDescent="0.2">
      <c r="A20" s="20" t="s">
        <v>34</v>
      </c>
      <c r="B20" s="34">
        <v>126000</v>
      </c>
      <c r="C20" s="35">
        <v>122000</v>
      </c>
      <c r="D20" s="23" t="s">
        <v>29</v>
      </c>
      <c r="E20" s="36">
        <v>130000</v>
      </c>
      <c r="F20" s="37">
        <v>12725.999999999998</v>
      </c>
      <c r="G20" s="37">
        <v>6362.9999999999991</v>
      </c>
      <c r="H20" s="37">
        <v>14716.8</v>
      </c>
      <c r="I20" s="37">
        <v>7358.4</v>
      </c>
      <c r="J20" s="43">
        <v>22909.32</v>
      </c>
      <c r="K20" s="43">
        <v>11454.66</v>
      </c>
      <c r="L20" s="43">
        <v>22911.84</v>
      </c>
      <c r="M20" s="44">
        <v>11455.92</v>
      </c>
    </row>
    <row r="21" spans="1:13" ht="10.5" customHeight="1" x14ac:dyDescent="0.2">
      <c r="A21" s="28" t="s">
        <v>35</v>
      </c>
      <c r="B21" s="29">
        <v>134000</v>
      </c>
      <c r="C21" s="38">
        <v>130000</v>
      </c>
      <c r="D21" s="31" t="s">
        <v>29</v>
      </c>
      <c r="E21" s="32">
        <v>138000</v>
      </c>
      <c r="F21" s="33">
        <v>13533.999999999998</v>
      </c>
      <c r="G21" s="33">
        <v>6766.9999999999991</v>
      </c>
      <c r="H21" s="33">
        <v>15651.199999999999</v>
      </c>
      <c r="I21" s="33">
        <v>7825.5999999999995</v>
      </c>
      <c r="J21" s="41">
        <v>24363.88</v>
      </c>
      <c r="K21" s="41">
        <v>12181.94</v>
      </c>
      <c r="L21" s="41">
        <v>24366.560000000001</v>
      </c>
      <c r="M21" s="42">
        <v>12183.28</v>
      </c>
    </row>
    <row r="22" spans="1:13" ht="10.5" customHeight="1" x14ac:dyDescent="0.2">
      <c r="A22" s="20" t="s">
        <v>36</v>
      </c>
      <c r="B22" s="34">
        <v>142000</v>
      </c>
      <c r="C22" s="35">
        <v>138000</v>
      </c>
      <c r="D22" s="23" t="s">
        <v>29</v>
      </c>
      <c r="E22" s="36">
        <v>146000</v>
      </c>
      <c r="F22" s="37">
        <v>14341.999999999998</v>
      </c>
      <c r="G22" s="37">
        <v>7170.9999999999991</v>
      </c>
      <c r="H22" s="37">
        <v>16585.599999999999</v>
      </c>
      <c r="I22" s="37">
        <v>8292.7999999999993</v>
      </c>
      <c r="J22" s="43">
        <v>25818.440000000002</v>
      </c>
      <c r="K22" s="43">
        <v>12909.220000000001</v>
      </c>
      <c r="L22" s="43">
        <v>25821.279999999999</v>
      </c>
      <c r="M22" s="44">
        <v>12910.64</v>
      </c>
    </row>
    <row r="23" spans="1:13" ht="10.5" customHeight="1" x14ac:dyDescent="0.2">
      <c r="A23" s="28" t="s">
        <v>37</v>
      </c>
      <c r="B23" s="29">
        <v>150000</v>
      </c>
      <c r="C23" s="38">
        <v>146000</v>
      </c>
      <c r="D23" s="31" t="s">
        <v>29</v>
      </c>
      <c r="E23" s="32">
        <v>155000</v>
      </c>
      <c r="F23" s="33">
        <v>15149.999999999998</v>
      </c>
      <c r="G23" s="33">
        <v>7574.9999999999991</v>
      </c>
      <c r="H23" s="33">
        <v>17519.999999999996</v>
      </c>
      <c r="I23" s="33">
        <v>8759.9999999999982</v>
      </c>
      <c r="J23" s="41">
        <v>27273</v>
      </c>
      <c r="K23" s="41">
        <v>13636.5</v>
      </c>
      <c r="L23" s="41">
        <v>27276</v>
      </c>
      <c r="M23" s="42">
        <v>13638</v>
      </c>
    </row>
    <row r="24" spans="1:13" ht="10.5" customHeight="1" x14ac:dyDescent="0.2">
      <c r="A24" s="20" t="s">
        <v>38</v>
      </c>
      <c r="B24" s="34">
        <v>160000</v>
      </c>
      <c r="C24" s="35">
        <v>155000</v>
      </c>
      <c r="D24" s="23" t="s">
        <v>29</v>
      </c>
      <c r="E24" s="36">
        <v>165000</v>
      </c>
      <c r="F24" s="37">
        <v>16159.999999999998</v>
      </c>
      <c r="G24" s="37">
        <v>8079.9999999999991</v>
      </c>
      <c r="H24" s="37">
        <v>18687.999999999996</v>
      </c>
      <c r="I24" s="37">
        <v>9343.9999999999982</v>
      </c>
      <c r="J24" s="43">
        <v>29091.200000000001</v>
      </c>
      <c r="K24" s="43">
        <v>14545.6</v>
      </c>
      <c r="L24" s="43">
        <v>29094.400000000001</v>
      </c>
      <c r="M24" s="44">
        <v>14547.2</v>
      </c>
    </row>
    <row r="25" spans="1:13" ht="10.5" customHeight="1" x14ac:dyDescent="0.2">
      <c r="A25" s="28" t="s">
        <v>39</v>
      </c>
      <c r="B25" s="29">
        <v>170000</v>
      </c>
      <c r="C25" s="38">
        <v>165000</v>
      </c>
      <c r="D25" s="31" t="s">
        <v>29</v>
      </c>
      <c r="E25" s="32">
        <v>175000</v>
      </c>
      <c r="F25" s="33">
        <v>17170</v>
      </c>
      <c r="G25" s="33">
        <v>8585</v>
      </c>
      <c r="H25" s="33">
        <v>19855.999999999996</v>
      </c>
      <c r="I25" s="33">
        <v>9927.9999999999982</v>
      </c>
      <c r="J25" s="41">
        <v>30909.4</v>
      </c>
      <c r="K25" s="41">
        <v>15454.7</v>
      </c>
      <c r="L25" s="41">
        <v>30912.799999999999</v>
      </c>
      <c r="M25" s="42">
        <v>15456.4</v>
      </c>
    </row>
    <row r="26" spans="1:13" ht="10.5" customHeight="1" x14ac:dyDescent="0.2">
      <c r="A26" s="20" t="s">
        <v>40</v>
      </c>
      <c r="B26" s="34">
        <v>180000</v>
      </c>
      <c r="C26" s="35">
        <v>175000</v>
      </c>
      <c r="D26" s="23" t="s">
        <v>29</v>
      </c>
      <c r="E26" s="36">
        <v>185000</v>
      </c>
      <c r="F26" s="37">
        <v>18180</v>
      </c>
      <c r="G26" s="37">
        <v>9090</v>
      </c>
      <c r="H26" s="37">
        <v>21023.999999999996</v>
      </c>
      <c r="I26" s="37">
        <v>10511.999999999998</v>
      </c>
      <c r="J26" s="43">
        <v>32727.600000000002</v>
      </c>
      <c r="K26" s="43">
        <v>16363.800000000001</v>
      </c>
      <c r="L26" s="43">
        <v>32731.200000000001</v>
      </c>
      <c r="M26" s="44">
        <v>16365.6</v>
      </c>
    </row>
    <row r="27" spans="1:13" ht="10.5" customHeight="1" x14ac:dyDescent="0.2">
      <c r="A27" s="28" t="s">
        <v>41</v>
      </c>
      <c r="B27" s="29">
        <v>190000</v>
      </c>
      <c r="C27" s="38">
        <v>185000</v>
      </c>
      <c r="D27" s="31" t="s">
        <v>29</v>
      </c>
      <c r="E27" s="32">
        <v>195000</v>
      </c>
      <c r="F27" s="33">
        <v>19190</v>
      </c>
      <c r="G27" s="33">
        <v>9595</v>
      </c>
      <c r="H27" s="33">
        <v>22191.999999999996</v>
      </c>
      <c r="I27" s="33">
        <v>11095.999999999998</v>
      </c>
      <c r="J27" s="41">
        <v>34545.800000000003</v>
      </c>
      <c r="K27" s="41">
        <v>17272.900000000001</v>
      </c>
      <c r="L27" s="41">
        <v>34549.599999999999</v>
      </c>
      <c r="M27" s="42">
        <v>17274.8</v>
      </c>
    </row>
    <row r="28" spans="1:13" ht="10.5" customHeight="1" x14ac:dyDescent="0.2">
      <c r="A28" s="20" t="s">
        <v>42</v>
      </c>
      <c r="B28" s="34">
        <v>200000</v>
      </c>
      <c r="C28" s="35">
        <v>195000</v>
      </c>
      <c r="D28" s="23" t="s">
        <v>29</v>
      </c>
      <c r="E28" s="36">
        <v>210000</v>
      </c>
      <c r="F28" s="37">
        <v>20200</v>
      </c>
      <c r="G28" s="37">
        <v>10100</v>
      </c>
      <c r="H28" s="37">
        <v>23359.999999999996</v>
      </c>
      <c r="I28" s="37">
        <v>11679.999999999998</v>
      </c>
      <c r="J28" s="43">
        <v>36364</v>
      </c>
      <c r="K28" s="43">
        <v>18182</v>
      </c>
      <c r="L28" s="43">
        <v>36368</v>
      </c>
      <c r="M28" s="44">
        <v>18184</v>
      </c>
    </row>
    <row r="29" spans="1:13" ht="10.5" customHeight="1" x14ac:dyDescent="0.2">
      <c r="A29" s="28" t="s">
        <v>43</v>
      </c>
      <c r="B29" s="29">
        <v>220000</v>
      </c>
      <c r="C29" s="38">
        <v>210000</v>
      </c>
      <c r="D29" s="31" t="s">
        <v>29</v>
      </c>
      <c r="E29" s="32">
        <v>230000</v>
      </c>
      <c r="F29" s="33">
        <v>22220</v>
      </c>
      <c r="G29" s="33">
        <v>11110</v>
      </c>
      <c r="H29" s="33">
        <v>25695.999999999996</v>
      </c>
      <c r="I29" s="33">
        <v>12847.999999999998</v>
      </c>
      <c r="J29" s="41">
        <v>40000.400000000001</v>
      </c>
      <c r="K29" s="41">
        <v>20000.2</v>
      </c>
      <c r="L29" s="41">
        <v>40004.800000000003</v>
      </c>
      <c r="M29" s="42">
        <v>20002.400000000001</v>
      </c>
    </row>
    <row r="30" spans="1:13" ht="10.5" customHeight="1" x14ac:dyDescent="0.2">
      <c r="A30" s="20" t="s">
        <v>44</v>
      </c>
      <c r="B30" s="34">
        <v>240000</v>
      </c>
      <c r="C30" s="35">
        <v>230000</v>
      </c>
      <c r="D30" s="23" t="s">
        <v>29</v>
      </c>
      <c r="E30" s="36">
        <v>250000</v>
      </c>
      <c r="F30" s="37">
        <v>24240</v>
      </c>
      <c r="G30" s="37">
        <v>12120</v>
      </c>
      <c r="H30" s="37">
        <v>28031.999999999996</v>
      </c>
      <c r="I30" s="37">
        <v>14015.999999999998</v>
      </c>
      <c r="J30" s="43">
        <v>43636.800000000003</v>
      </c>
      <c r="K30" s="43">
        <v>21818.400000000001</v>
      </c>
      <c r="L30" s="43">
        <v>43641.599999999999</v>
      </c>
      <c r="M30" s="44">
        <v>21820.799999999999</v>
      </c>
    </row>
    <row r="31" spans="1:13" ht="10.5" customHeight="1" x14ac:dyDescent="0.2">
      <c r="A31" s="28" t="s">
        <v>45</v>
      </c>
      <c r="B31" s="29">
        <v>260000</v>
      </c>
      <c r="C31" s="38">
        <v>250000</v>
      </c>
      <c r="D31" s="31" t="s">
        <v>29</v>
      </c>
      <c r="E31" s="32">
        <v>270000</v>
      </c>
      <c r="F31" s="33">
        <v>26259.999999999996</v>
      </c>
      <c r="G31" s="33">
        <v>13129.999999999998</v>
      </c>
      <c r="H31" s="33">
        <v>30367.999999999996</v>
      </c>
      <c r="I31" s="33">
        <v>15183.999999999998</v>
      </c>
      <c r="J31" s="41">
        <v>47273.200000000004</v>
      </c>
      <c r="K31" s="41">
        <v>23636.600000000002</v>
      </c>
      <c r="L31" s="41">
        <v>47278.400000000001</v>
      </c>
      <c r="M31" s="42">
        <v>23639.200000000001</v>
      </c>
    </row>
    <row r="32" spans="1:13" ht="10.5" customHeight="1" x14ac:dyDescent="0.2">
      <c r="A32" s="20" t="s">
        <v>46</v>
      </c>
      <c r="B32" s="34">
        <v>280000</v>
      </c>
      <c r="C32" s="35">
        <v>270000</v>
      </c>
      <c r="D32" s="23" t="s">
        <v>29</v>
      </c>
      <c r="E32" s="36">
        <v>290000</v>
      </c>
      <c r="F32" s="37">
        <v>28279.999999999996</v>
      </c>
      <c r="G32" s="37">
        <v>14139.999999999998</v>
      </c>
      <c r="H32" s="37">
        <v>32703.999999999996</v>
      </c>
      <c r="I32" s="37">
        <v>16351.999999999998</v>
      </c>
      <c r="J32" s="43">
        <v>50909.600000000006</v>
      </c>
      <c r="K32" s="43">
        <v>25454.800000000003</v>
      </c>
      <c r="L32" s="43">
        <v>50915.199999999997</v>
      </c>
      <c r="M32" s="44">
        <v>25457.599999999999</v>
      </c>
    </row>
    <row r="33" spans="1:13" ht="10.5" customHeight="1" x14ac:dyDescent="0.2">
      <c r="A33" s="28" t="s">
        <v>47</v>
      </c>
      <c r="B33" s="29">
        <v>300000</v>
      </c>
      <c r="C33" s="38">
        <v>290000</v>
      </c>
      <c r="D33" s="31" t="s">
        <v>29</v>
      </c>
      <c r="E33" s="32">
        <v>310000</v>
      </c>
      <c r="F33" s="33">
        <v>30299.999999999996</v>
      </c>
      <c r="G33" s="33">
        <v>15149.999999999998</v>
      </c>
      <c r="H33" s="33">
        <v>35039.999999999993</v>
      </c>
      <c r="I33" s="33">
        <v>17519.999999999996</v>
      </c>
      <c r="J33" s="41">
        <v>54546</v>
      </c>
      <c r="K33" s="41">
        <v>27273</v>
      </c>
      <c r="L33" s="41">
        <v>54552</v>
      </c>
      <c r="M33" s="42">
        <v>27276</v>
      </c>
    </row>
    <row r="34" spans="1:13" ht="10.5" customHeight="1" x14ac:dyDescent="0.2">
      <c r="A34" s="20" t="s">
        <v>48</v>
      </c>
      <c r="B34" s="34">
        <v>320000</v>
      </c>
      <c r="C34" s="35">
        <v>310000</v>
      </c>
      <c r="D34" s="23" t="s">
        <v>29</v>
      </c>
      <c r="E34" s="36">
        <v>330000</v>
      </c>
      <c r="F34" s="37">
        <v>32319.999999999996</v>
      </c>
      <c r="G34" s="37">
        <v>16159.999999999998</v>
      </c>
      <c r="H34" s="37">
        <v>37375.999999999993</v>
      </c>
      <c r="I34" s="37">
        <v>18687.999999999996</v>
      </c>
      <c r="J34" s="43">
        <v>58182.400000000001</v>
      </c>
      <c r="K34" s="43">
        <v>29091.200000000001</v>
      </c>
      <c r="L34" s="43">
        <v>58188.800000000003</v>
      </c>
      <c r="M34" s="44">
        <v>29094.400000000001</v>
      </c>
    </row>
    <row r="35" spans="1:13" ht="10.5" customHeight="1" x14ac:dyDescent="0.2">
      <c r="A35" s="28" t="s">
        <v>49</v>
      </c>
      <c r="B35" s="29">
        <v>340000</v>
      </c>
      <c r="C35" s="38">
        <v>330000</v>
      </c>
      <c r="D35" s="31" t="s">
        <v>29</v>
      </c>
      <c r="E35" s="32">
        <v>350000</v>
      </c>
      <c r="F35" s="33">
        <v>34340</v>
      </c>
      <c r="G35" s="33">
        <v>17170</v>
      </c>
      <c r="H35" s="33">
        <v>39711.999999999993</v>
      </c>
      <c r="I35" s="33">
        <v>19855.999999999996</v>
      </c>
      <c r="J35" s="41">
        <v>61818.8</v>
      </c>
      <c r="K35" s="41">
        <v>30909.4</v>
      </c>
      <c r="L35" s="41">
        <v>61825.599999999999</v>
      </c>
      <c r="M35" s="42">
        <v>30912.799999999999</v>
      </c>
    </row>
    <row r="36" spans="1:13" ht="10.5" customHeight="1" x14ac:dyDescent="0.2">
      <c r="A36" s="20" t="s">
        <v>50</v>
      </c>
      <c r="B36" s="34">
        <v>360000</v>
      </c>
      <c r="C36" s="35">
        <v>350000</v>
      </c>
      <c r="D36" s="23" t="s">
        <v>29</v>
      </c>
      <c r="E36" s="36">
        <v>370000</v>
      </c>
      <c r="F36" s="37">
        <v>36360</v>
      </c>
      <c r="G36" s="37">
        <v>18180</v>
      </c>
      <c r="H36" s="37">
        <v>42047.999999999993</v>
      </c>
      <c r="I36" s="37">
        <v>21023.999999999996</v>
      </c>
      <c r="J36" s="43">
        <v>65455.200000000004</v>
      </c>
      <c r="K36" s="43">
        <v>32727.600000000002</v>
      </c>
      <c r="L36" s="43">
        <v>65462.400000000001</v>
      </c>
      <c r="M36" s="44">
        <v>32731.200000000001</v>
      </c>
    </row>
    <row r="37" spans="1:13" ht="10.5" customHeight="1" x14ac:dyDescent="0.2">
      <c r="A37" s="28" t="s">
        <v>51</v>
      </c>
      <c r="B37" s="29">
        <v>380000</v>
      </c>
      <c r="C37" s="38">
        <v>370000</v>
      </c>
      <c r="D37" s="31" t="s">
        <v>29</v>
      </c>
      <c r="E37" s="32">
        <v>395000</v>
      </c>
      <c r="F37" s="33">
        <v>38380</v>
      </c>
      <c r="G37" s="33">
        <v>19190</v>
      </c>
      <c r="H37" s="33">
        <v>44383.999999999993</v>
      </c>
      <c r="I37" s="33">
        <v>22191.999999999996</v>
      </c>
      <c r="J37" s="41">
        <v>69091.600000000006</v>
      </c>
      <c r="K37" s="41">
        <v>34545.800000000003</v>
      </c>
      <c r="L37" s="41">
        <v>69099.199999999997</v>
      </c>
      <c r="M37" s="42">
        <v>34549.599999999999</v>
      </c>
    </row>
    <row r="38" spans="1:13" ht="10.5" customHeight="1" x14ac:dyDescent="0.2">
      <c r="A38" s="20" t="s">
        <v>52</v>
      </c>
      <c r="B38" s="34">
        <v>410000</v>
      </c>
      <c r="C38" s="35">
        <v>395000</v>
      </c>
      <c r="D38" s="23" t="s">
        <v>29</v>
      </c>
      <c r="E38" s="36">
        <v>425000</v>
      </c>
      <c r="F38" s="37">
        <v>41410</v>
      </c>
      <c r="G38" s="37">
        <v>20705</v>
      </c>
      <c r="H38" s="37">
        <v>47887.999999999993</v>
      </c>
      <c r="I38" s="37">
        <v>23943.999999999996</v>
      </c>
      <c r="J38" s="43">
        <v>74546.2</v>
      </c>
      <c r="K38" s="43">
        <v>37273.1</v>
      </c>
      <c r="L38" s="43">
        <v>74554.399999999994</v>
      </c>
      <c r="M38" s="44">
        <v>37277.199999999997</v>
      </c>
    </row>
    <row r="39" spans="1:13" ht="10.5" customHeight="1" x14ac:dyDescent="0.2">
      <c r="A39" s="28" t="s">
        <v>53</v>
      </c>
      <c r="B39" s="29">
        <v>440000</v>
      </c>
      <c r="C39" s="38">
        <v>425000</v>
      </c>
      <c r="D39" s="31" t="s">
        <v>29</v>
      </c>
      <c r="E39" s="32">
        <v>455000</v>
      </c>
      <c r="F39" s="33">
        <v>44440</v>
      </c>
      <c r="G39" s="33">
        <v>22220</v>
      </c>
      <c r="H39" s="33">
        <v>51391.999999999993</v>
      </c>
      <c r="I39" s="33">
        <v>25695.999999999996</v>
      </c>
      <c r="J39" s="41">
        <v>80000.800000000003</v>
      </c>
      <c r="K39" s="41">
        <v>40000.400000000001</v>
      </c>
      <c r="L39" s="41">
        <v>80009.600000000006</v>
      </c>
      <c r="M39" s="42">
        <v>40004.800000000003</v>
      </c>
    </row>
    <row r="40" spans="1:13" ht="10.5" customHeight="1" x14ac:dyDescent="0.2">
      <c r="A40" s="20" t="s">
        <v>54</v>
      </c>
      <c r="B40" s="34">
        <v>470000</v>
      </c>
      <c r="C40" s="35">
        <v>455000</v>
      </c>
      <c r="D40" s="23" t="s">
        <v>29</v>
      </c>
      <c r="E40" s="36">
        <v>485000</v>
      </c>
      <c r="F40" s="37">
        <v>47470</v>
      </c>
      <c r="G40" s="37">
        <v>23735</v>
      </c>
      <c r="H40" s="37">
        <v>54895.999999999993</v>
      </c>
      <c r="I40" s="37">
        <v>27447.999999999996</v>
      </c>
      <c r="J40" s="43">
        <v>85455.400000000009</v>
      </c>
      <c r="K40" s="43">
        <v>42727.700000000004</v>
      </c>
      <c r="L40" s="43">
        <v>85464.8</v>
      </c>
      <c r="M40" s="44">
        <v>42732.4</v>
      </c>
    </row>
    <row r="41" spans="1:13" ht="10.5" customHeight="1" x14ac:dyDescent="0.2">
      <c r="A41" s="28" t="s">
        <v>55</v>
      </c>
      <c r="B41" s="29">
        <v>500000</v>
      </c>
      <c r="C41" s="38">
        <v>485000</v>
      </c>
      <c r="D41" s="31" t="s">
        <v>29</v>
      </c>
      <c r="E41" s="32">
        <v>515000</v>
      </c>
      <c r="F41" s="33">
        <v>50499.999999999993</v>
      </c>
      <c r="G41" s="33">
        <v>25249.999999999996</v>
      </c>
      <c r="H41" s="33">
        <v>58399.999999999993</v>
      </c>
      <c r="I41" s="33">
        <v>29199.999999999996</v>
      </c>
      <c r="J41" s="41">
        <v>90910</v>
      </c>
      <c r="K41" s="41">
        <v>45455</v>
      </c>
      <c r="L41" s="41">
        <v>90920</v>
      </c>
      <c r="M41" s="42">
        <v>45460</v>
      </c>
    </row>
    <row r="42" spans="1:13" ht="10.5" customHeight="1" x14ac:dyDescent="0.2">
      <c r="A42" s="20" t="s">
        <v>56</v>
      </c>
      <c r="B42" s="34">
        <v>530000</v>
      </c>
      <c r="C42" s="35">
        <v>515000</v>
      </c>
      <c r="D42" s="23" t="s">
        <v>29</v>
      </c>
      <c r="E42" s="36">
        <v>545000</v>
      </c>
      <c r="F42" s="37">
        <v>53529.999999999993</v>
      </c>
      <c r="G42" s="37">
        <v>26764.999999999996</v>
      </c>
      <c r="H42" s="37">
        <v>61903.999999999993</v>
      </c>
      <c r="I42" s="37">
        <v>30951.999999999996</v>
      </c>
      <c r="J42" s="43">
        <v>96364.6</v>
      </c>
      <c r="K42" s="43">
        <v>48182.3</v>
      </c>
      <c r="L42" s="43">
        <v>96375.2</v>
      </c>
      <c r="M42" s="44">
        <v>48187.6</v>
      </c>
    </row>
    <row r="43" spans="1:13" ht="10.5" customHeight="1" x14ac:dyDescent="0.2">
      <c r="A43" s="28" t="s">
        <v>57</v>
      </c>
      <c r="B43" s="29">
        <v>560000</v>
      </c>
      <c r="C43" s="38">
        <v>545000</v>
      </c>
      <c r="D43" s="31" t="s">
        <v>29</v>
      </c>
      <c r="E43" s="32">
        <v>575000</v>
      </c>
      <c r="F43" s="33">
        <v>56559.999999999993</v>
      </c>
      <c r="G43" s="33">
        <v>28279.999999999996</v>
      </c>
      <c r="H43" s="33">
        <v>65407.999999999993</v>
      </c>
      <c r="I43" s="33">
        <v>32703.999999999996</v>
      </c>
      <c r="J43" s="41">
        <v>101819.20000000001</v>
      </c>
      <c r="K43" s="41">
        <v>50909.600000000006</v>
      </c>
      <c r="L43" s="41">
        <v>101830.39999999999</v>
      </c>
      <c r="M43" s="42">
        <v>50915.199999999997</v>
      </c>
    </row>
    <row r="44" spans="1:13" ht="10.5" customHeight="1" x14ac:dyDescent="0.2">
      <c r="A44" s="20" t="s">
        <v>58</v>
      </c>
      <c r="B44" s="34">
        <v>590000</v>
      </c>
      <c r="C44" s="35">
        <v>575000</v>
      </c>
      <c r="D44" s="23" t="s">
        <v>29</v>
      </c>
      <c r="E44" s="36">
        <v>605000</v>
      </c>
      <c r="F44" s="37">
        <v>59589.999999999993</v>
      </c>
      <c r="G44" s="37">
        <v>29794.999999999996</v>
      </c>
      <c r="H44" s="37">
        <v>68911.999999999985</v>
      </c>
      <c r="I44" s="37">
        <v>34455.999999999993</v>
      </c>
      <c r="J44" s="43">
        <v>107273.8</v>
      </c>
      <c r="K44" s="43">
        <v>53636.9</v>
      </c>
      <c r="L44" s="43">
        <v>107285.6</v>
      </c>
      <c r="M44" s="44">
        <v>53642.8</v>
      </c>
    </row>
    <row r="45" spans="1:13" ht="10.5" customHeight="1" thickBot="1" x14ac:dyDescent="0.25">
      <c r="A45" s="28" t="s">
        <v>59</v>
      </c>
      <c r="B45" s="29">
        <v>620000</v>
      </c>
      <c r="C45" s="38">
        <v>605000</v>
      </c>
      <c r="D45" s="31" t="s">
        <v>29</v>
      </c>
      <c r="E45" s="32">
        <v>635000</v>
      </c>
      <c r="F45" s="33">
        <v>62619.999999999993</v>
      </c>
      <c r="G45" s="33">
        <v>31309.999999999996</v>
      </c>
      <c r="H45" s="33">
        <v>72415.999999999985</v>
      </c>
      <c r="I45" s="33">
        <v>36207.999999999993</v>
      </c>
      <c r="J45" s="45">
        <v>112728.40000000001</v>
      </c>
      <c r="K45" s="45">
        <v>56364.200000000004</v>
      </c>
      <c r="L45" s="45">
        <v>112740.8</v>
      </c>
      <c r="M45" s="46">
        <v>56370.400000000001</v>
      </c>
    </row>
    <row r="46" spans="1:13" ht="10.5" customHeight="1" thickTop="1" x14ac:dyDescent="0.2">
      <c r="A46" s="20">
        <v>35</v>
      </c>
      <c r="B46" s="34">
        <v>650000</v>
      </c>
      <c r="C46" s="35">
        <v>635000</v>
      </c>
      <c r="D46" s="23" t="s">
        <v>29</v>
      </c>
      <c r="E46" s="36">
        <v>665000</v>
      </c>
      <c r="F46" s="37">
        <v>65650</v>
      </c>
      <c r="G46" s="37">
        <v>32825</v>
      </c>
      <c r="H46" s="37">
        <v>75919.999999999985</v>
      </c>
      <c r="I46" s="47">
        <v>37959.999999999993</v>
      </c>
      <c r="J46" s="48"/>
      <c r="K46" s="49"/>
      <c r="L46" s="49"/>
      <c r="M46" s="49"/>
    </row>
    <row r="47" spans="1:13" ht="10.5" customHeight="1" x14ac:dyDescent="0.2">
      <c r="A47" s="28">
        <v>36</v>
      </c>
      <c r="B47" s="29">
        <v>680000</v>
      </c>
      <c r="C47" s="38">
        <v>665000</v>
      </c>
      <c r="D47" s="31" t="s">
        <v>29</v>
      </c>
      <c r="E47" s="32">
        <v>695000</v>
      </c>
      <c r="F47" s="33">
        <v>68680</v>
      </c>
      <c r="G47" s="33">
        <v>34340</v>
      </c>
      <c r="H47" s="33">
        <v>79423.999999999985</v>
      </c>
      <c r="I47" s="50">
        <v>39711.999999999993</v>
      </c>
      <c r="J47" s="51" t="s">
        <v>60</v>
      </c>
      <c r="K47" s="52"/>
      <c r="L47" s="52"/>
      <c r="M47" s="52"/>
    </row>
    <row r="48" spans="1:13" ht="10.5" customHeight="1" x14ac:dyDescent="0.2">
      <c r="A48" s="20">
        <v>37</v>
      </c>
      <c r="B48" s="34">
        <v>710000</v>
      </c>
      <c r="C48" s="35">
        <v>695000</v>
      </c>
      <c r="D48" s="23" t="s">
        <v>29</v>
      </c>
      <c r="E48" s="36">
        <v>730000</v>
      </c>
      <c r="F48" s="37">
        <v>71710</v>
      </c>
      <c r="G48" s="37">
        <v>35855</v>
      </c>
      <c r="H48" s="37">
        <v>82927.999999999985</v>
      </c>
      <c r="I48" s="47">
        <v>41463.999999999993</v>
      </c>
      <c r="J48" s="113" t="s">
        <v>61</v>
      </c>
      <c r="K48" s="114"/>
      <c r="L48" s="114"/>
      <c r="M48" s="114"/>
    </row>
    <row r="49" spans="1:13" ht="10.5" customHeight="1" x14ac:dyDescent="0.2">
      <c r="A49" s="28">
        <v>38</v>
      </c>
      <c r="B49" s="29">
        <v>750000</v>
      </c>
      <c r="C49" s="38">
        <v>730000</v>
      </c>
      <c r="D49" s="31" t="s">
        <v>29</v>
      </c>
      <c r="E49" s="32">
        <v>770000</v>
      </c>
      <c r="F49" s="33">
        <v>75750</v>
      </c>
      <c r="G49" s="33">
        <v>37875</v>
      </c>
      <c r="H49" s="33">
        <v>87599.999999999985</v>
      </c>
      <c r="I49" s="50">
        <v>43799.999999999993</v>
      </c>
      <c r="J49" s="51" t="s">
        <v>62</v>
      </c>
      <c r="K49" s="52"/>
      <c r="L49" s="52"/>
      <c r="M49" s="52"/>
    </row>
    <row r="50" spans="1:13" ht="10.5" customHeight="1" x14ac:dyDescent="0.2">
      <c r="A50" s="20">
        <v>39</v>
      </c>
      <c r="B50" s="34">
        <v>790000</v>
      </c>
      <c r="C50" s="35">
        <v>770000</v>
      </c>
      <c r="D50" s="23" t="s">
        <v>29</v>
      </c>
      <c r="E50" s="36">
        <v>810000</v>
      </c>
      <c r="F50" s="37">
        <v>79790</v>
      </c>
      <c r="G50" s="37">
        <v>39895</v>
      </c>
      <c r="H50" s="37">
        <v>92271.999999999985</v>
      </c>
      <c r="I50" s="47">
        <v>46135.999999999993</v>
      </c>
      <c r="J50" s="51"/>
      <c r="K50" s="52"/>
      <c r="L50" s="52"/>
      <c r="M50" s="52"/>
    </row>
    <row r="51" spans="1:13" ht="10.5" customHeight="1" x14ac:dyDescent="0.2">
      <c r="A51" s="28">
        <v>40</v>
      </c>
      <c r="B51" s="29">
        <v>830000</v>
      </c>
      <c r="C51" s="38">
        <v>810000</v>
      </c>
      <c r="D51" s="31" t="s">
        <v>29</v>
      </c>
      <c r="E51" s="32">
        <v>855000</v>
      </c>
      <c r="F51" s="33">
        <v>83830</v>
      </c>
      <c r="G51" s="33">
        <v>41915</v>
      </c>
      <c r="H51" s="33">
        <v>96943.999999999985</v>
      </c>
      <c r="I51" s="50">
        <v>48471.999999999993</v>
      </c>
      <c r="J51" s="51" t="s">
        <v>63</v>
      </c>
      <c r="K51" s="52"/>
      <c r="L51" s="52"/>
      <c r="M51" s="52"/>
    </row>
    <row r="52" spans="1:13" ht="10.5" customHeight="1" x14ac:dyDescent="0.2">
      <c r="A52" s="20">
        <v>41</v>
      </c>
      <c r="B52" s="34">
        <v>880000</v>
      </c>
      <c r="C52" s="35">
        <v>855000</v>
      </c>
      <c r="D52" s="23" t="s">
        <v>29</v>
      </c>
      <c r="E52" s="36">
        <v>905000</v>
      </c>
      <c r="F52" s="37">
        <v>88880</v>
      </c>
      <c r="G52" s="37">
        <v>44440</v>
      </c>
      <c r="H52" s="37">
        <v>102783.99999999999</v>
      </c>
      <c r="I52" s="47">
        <v>51391.999999999993</v>
      </c>
      <c r="J52" s="51" t="s">
        <v>64</v>
      </c>
      <c r="K52" s="52"/>
      <c r="L52" s="52"/>
      <c r="M52" s="52"/>
    </row>
    <row r="53" spans="1:13" ht="10.5" customHeight="1" x14ac:dyDescent="0.2">
      <c r="A53" s="28">
        <v>42</v>
      </c>
      <c r="B53" s="29">
        <v>930000</v>
      </c>
      <c r="C53" s="38">
        <v>905000</v>
      </c>
      <c r="D53" s="31" t="s">
        <v>29</v>
      </c>
      <c r="E53" s="32">
        <v>955000</v>
      </c>
      <c r="F53" s="33">
        <v>93930</v>
      </c>
      <c r="G53" s="33">
        <v>46965</v>
      </c>
      <c r="H53" s="33">
        <v>108623.99999999999</v>
      </c>
      <c r="I53" s="50">
        <v>54311.999999999993</v>
      </c>
      <c r="J53" s="51"/>
      <c r="K53" s="52"/>
      <c r="L53" s="52"/>
      <c r="M53" s="52"/>
    </row>
    <row r="54" spans="1:13" ht="10.5" customHeight="1" x14ac:dyDescent="0.2">
      <c r="A54" s="20">
        <v>43</v>
      </c>
      <c r="B54" s="34">
        <v>980000</v>
      </c>
      <c r="C54" s="35">
        <v>955000</v>
      </c>
      <c r="D54" s="23" t="s">
        <v>29</v>
      </c>
      <c r="E54" s="36">
        <v>1005000</v>
      </c>
      <c r="F54" s="37">
        <v>98979.999999999985</v>
      </c>
      <c r="G54" s="37">
        <v>49489.999999999993</v>
      </c>
      <c r="H54" s="37">
        <v>114463.99999999999</v>
      </c>
      <c r="I54" s="47">
        <v>57231.999999999993</v>
      </c>
      <c r="J54" s="51" t="s">
        <v>65</v>
      </c>
      <c r="K54" s="52"/>
      <c r="L54" s="52"/>
      <c r="M54" s="52"/>
    </row>
    <row r="55" spans="1:13" ht="10.5" customHeight="1" x14ac:dyDescent="0.2">
      <c r="A55" s="28">
        <v>44</v>
      </c>
      <c r="B55" s="29">
        <v>1030000</v>
      </c>
      <c r="C55" s="38">
        <v>1005000</v>
      </c>
      <c r="D55" s="31" t="s">
        <v>29</v>
      </c>
      <c r="E55" s="32">
        <v>1055000</v>
      </c>
      <c r="F55" s="33">
        <v>104029.99999999999</v>
      </c>
      <c r="G55" s="33">
        <v>52014.999999999993</v>
      </c>
      <c r="H55" s="33">
        <v>120303.99999999999</v>
      </c>
      <c r="I55" s="50">
        <v>60151.999999999993</v>
      </c>
      <c r="J55" s="51" t="s">
        <v>66</v>
      </c>
      <c r="K55" s="52"/>
      <c r="L55" s="52"/>
      <c r="M55" s="52"/>
    </row>
    <row r="56" spans="1:13" ht="10.5" customHeight="1" x14ac:dyDescent="0.2">
      <c r="A56" s="20">
        <v>45</v>
      </c>
      <c r="B56" s="34">
        <v>1090000</v>
      </c>
      <c r="C56" s="35">
        <v>1055000</v>
      </c>
      <c r="D56" s="23" t="s">
        <v>29</v>
      </c>
      <c r="E56" s="36">
        <v>1115000</v>
      </c>
      <c r="F56" s="37">
        <v>110089.99999999999</v>
      </c>
      <c r="G56" s="37">
        <v>55044.999999999993</v>
      </c>
      <c r="H56" s="37">
        <v>127311.99999999999</v>
      </c>
      <c r="I56" s="47">
        <v>63655.999999999993</v>
      </c>
      <c r="J56" s="51" t="s">
        <v>67</v>
      </c>
      <c r="K56" s="52"/>
      <c r="L56" s="52"/>
      <c r="M56" s="52"/>
    </row>
    <row r="57" spans="1:13" ht="10.5" customHeight="1" x14ac:dyDescent="0.2">
      <c r="A57" s="28">
        <v>46</v>
      </c>
      <c r="B57" s="29">
        <v>1150000</v>
      </c>
      <c r="C57" s="38">
        <v>1115000</v>
      </c>
      <c r="D57" s="31" t="s">
        <v>29</v>
      </c>
      <c r="E57" s="32">
        <v>1175000</v>
      </c>
      <c r="F57" s="33">
        <v>116149.99999999999</v>
      </c>
      <c r="G57" s="33">
        <v>58074.999999999993</v>
      </c>
      <c r="H57" s="33">
        <v>134319.99999999997</v>
      </c>
      <c r="I57" s="50">
        <v>67159.999999999985</v>
      </c>
      <c r="J57" s="53"/>
      <c r="K57" s="54"/>
      <c r="L57" s="54"/>
      <c r="M57" s="54"/>
    </row>
    <row r="58" spans="1:13" ht="10.5" customHeight="1" thickBot="1" x14ac:dyDescent="0.25">
      <c r="A58" s="55">
        <v>47</v>
      </c>
      <c r="B58" s="56">
        <v>1210000</v>
      </c>
      <c r="C58" s="57">
        <v>1175000</v>
      </c>
      <c r="D58" s="52" t="s">
        <v>29</v>
      </c>
      <c r="E58" s="58">
        <v>1235000</v>
      </c>
      <c r="F58" s="59">
        <v>122209.99999999999</v>
      </c>
      <c r="G58" s="59">
        <v>61104.999999999993</v>
      </c>
      <c r="H58" s="59">
        <v>141327.99999999997</v>
      </c>
      <c r="I58" s="60">
        <v>70663.999999999985</v>
      </c>
      <c r="J58" s="53"/>
      <c r="K58" s="54"/>
      <c r="L58" s="54"/>
      <c r="M58" s="54"/>
    </row>
    <row r="59" spans="1:13" ht="10.5" customHeight="1" x14ac:dyDescent="0.2">
      <c r="A59" s="61">
        <v>48</v>
      </c>
      <c r="B59" s="62">
        <v>1270000</v>
      </c>
      <c r="C59" s="63">
        <v>1235000</v>
      </c>
      <c r="D59" s="64" t="s">
        <v>29</v>
      </c>
      <c r="E59" s="65">
        <v>1295000</v>
      </c>
      <c r="F59" s="66">
        <v>128269.99999999999</v>
      </c>
      <c r="G59" s="66">
        <v>64134.999999999993</v>
      </c>
      <c r="H59" s="66">
        <v>148335.99999999997</v>
      </c>
      <c r="I59" s="67">
        <v>74167.999999999985</v>
      </c>
      <c r="J59" s="68" t="s">
        <v>68</v>
      </c>
      <c r="K59" s="69"/>
      <c r="L59" s="69"/>
      <c r="M59" s="69"/>
    </row>
    <row r="60" spans="1:13" ht="10.5" customHeight="1" x14ac:dyDescent="0.2">
      <c r="A60" s="70">
        <v>49</v>
      </c>
      <c r="B60" s="34">
        <v>1330000</v>
      </c>
      <c r="C60" s="35">
        <v>1295000</v>
      </c>
      <c r="D60" s="23" t="s">
        <v>29</v>
      </c>
      <c r="E60" s="36">
        <v>1355000</v>
      </c>
      <c r="F60" s="37">
        <v>134330</v>
      </c>
      <c r="G60" s="37">
        <v>67165</v>
      </c>
      <c r="H60" s="37">
        <v>155343.99999999997</v>
      </c>
      <c r="I60" s="71">
        <v>77671.999999999985</v>
      </c>
      <c r="J60" s="68" t="s">
        <v>69</v>
      </c>
      <c r="K60" s="69"/>
      <c r="L60" s="69"/>
      <c r="M60" s="69"/>
    </row>
    <row r="61" spans="1:13" ht="10.5" customHeight="1" thickBot="1" x14ac:dyDescent="0.25">
      <c r="A61" s="72">
        <v>50</v>
      </c>
      <c r="B61" s="73">
        <v>1390000</v>
      </c>
      <c r="C61" s="74">
        <v>1355000</v>
      </c>
      <c r="D61" s="75" t="s">
        <v>29</v>
      </c>
      <c r="E61" s="76"/>
      <c r="F61" s="77">
        <v>140390</v>
      </c>
      <c r="G61" s="77">
        <v>70195</v>
      </c>
      <c r="H61" s="77">
        <v>162351.99999999997</v>
      </c>
      <c r="I61" s="78">
        <v>81175.999999999985</v>
      </c>
      <c r="J61" s="68" t="s">
        <v>70</v>
      </c>
      <c r="K61" s="69"/>
      <c r="L61" s="69"/>
      <c r="M61" s="69"/>
    </row>
    <row r="62" spans="1:13" ht="7.5" customHeight="1" x14ac:dyDescent="0.2">
      <c r="A62" s="79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</row>
    <row r="63" spans="1:13" ht="12" customHeight="1" x14ac:dyDescent="0.2">
      <c r="A63" s="115">
        <v>0.10099999999999999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</row>
    <row r="64" spans="1:13" ht="12" customHeight="1" x14ac:dyDescent="0.2">
      <c r="A64" s="116" t="s">
        <v>71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ht="12" customHeight="1" x14ac:dyDescent="0.2">
      <c r="A65" s="116" t="s">
        <v>72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</row>
    <row r="66" spans="1:13" ht="12" customHeight="1" x14ac:dyDescent="0.2">
      <c r="A66" s="116" t="s">
        <v>73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</row>
    <row r="67" spans="1:13" ht="12" customHeight="1" x14ac:dyDescent="0.2">
      <c r="A67" s="116" t="s">
        <v>74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</row>
    <row r="68" spans="1:13" ht="7.5" customHeight="1" x14ac:dyDescent="0.2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</row>
    <row r="69" spans="1:13" ht="3" customHeight="1" x14ac:dyDescent="0.2">
      <c r="A69" s="79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</row>
    <row r="70" spans="1:13" ht="10.5" customHeight="1" x14ac:dyDescent="0.2">
      <c r="A70" s="110" t="s">
        <v>75</v>
      </c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2"/>
    </row>
    <row r="71" spans="1:13" ht="10.5" customHeight="1" x14ac:dyDescent="0.2">
      <c r="A71" s="83" t="s">
        <v>76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5"/>
    </row>
    <row r="72" spans="1:13" ht="10.5" customHeight="1" x14ac:dyDescent="0.2">
      <c r="A72" s="83" t="s">
        <v>77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5"/>
    </row>
    <row r="73" spans="1:13" ht="10.5" customHeight="1" x14ac:dyDescent="0.2">
      <c r="A73" s="83" t="s">
        <v>78</v>
      </c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5"/>
    </row>
    <row r="74" spans="1:13" ht="3.75" customHeight="1" x14ac:dyDescent="0.2">
      <c r="A74" s="86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5"/>
    </row>
    <row r="75" spans="1:13" ht="10.5" customHeight="1" x14ac:dyDescent="0.2">
      <c r="A75" s="87" t="s">
        <v>79</v>
      </c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5"/>
    </row>
    <row r="76" spans="1:13" ht="10.5" customHeight="1" x14ac:dyDescent="0.2">
      <c r="A76" s="83" t="s">
        <v>80</v>
      </c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5"/>
    </row>
    <row r="77" spans="1:13" ht="3.75" customHeight="1" x14ac:dyDescent="0.2">
      <c r="A77" s="87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5"/>
    </row>
    <row r="78" spans="1:13" ht="10.5" customHeight="1" x14ac:dyDescent="0.2">
      <c r="A78" s="87" t="s">
        <v>81</v>
      </c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5"/>
    </row>
    <row r="79" spans="1:13" ht="10.5" customHeight="1" x14ac:dyDescent="0.2">
      <c r="A79" s="83" t="s">
        <v>82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5"/>
    </row>
    <row r="80" spans="1:13" ht="10.5" customHeight="1" x14ac:dyDescent="0.2">
      <c r="A80" s="83" t="s">
        <v>83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5"/>
    </row>
    <row r="81" spans="1:13" ht="10.5" customHeight="1" x14ac:dyDescent="0.2">
      <c r="A81" s="83" t="s">
        <v>84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5"/>
    </row>
    <row r="82" spans="1:13" ht="3.75" customHeight="1" x14ac:dyDescent="0.2">
      <c r="A82" s="83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5"/>
    </row>
    <row r="83" spans="1:13" ht="10.5" customHeight="1" x14ac:dyDescent="0.2">
      <c r="A83" s="88" t="s">
        <v>85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5"/>
    </row>
    <row r="84" spans="1:13" ht="10.5" customHeight="1" x14ac:dyDescent="0.2">
      <c r="A84" s="89" t="s">
        <v>86</v>
      </c>
      <c r="B84" s="90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1"/>
    </row>
    <row r="85" spans="1:13" ht="10.5" customHeight="1" x14ac:dyDescent="0.2">
      <c r="A85" s="89" t="s">
        <v>87</v>
      </c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1"/>
    </row>
    <row r="86" spans="1:13" ht="3.75" customHeight="1" x14ac:dyDescent="0.2">
      <c r="A86" s="9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93"/>
    </row>
  </sheetData>
  <mergeCells count="23">
    <mergeCell ref="L9:M9"/>
    <mergeCell ref="A1:M1"/>
    <mergeCell ref="A6:F6"/>
    <mergeCell ref="A7:B8"/>
    <mergeCell ref="C7:E10"/>
    <mergeCell ref="F7:I7"/>
    <mergeCell ref="J7:M7"/>
    <mergeCell ref="F8:G8"/>
    <mergeCell ref="H8:I8"/>
    <mergeCell ref="J8:K8"/>
    <mergeCell ref="L8:M8"/>
    <mergeCell ref="A9:A10"/>
    <mergeCell ref="B9:B10"/>
    <mergeCell ref="F9:G9"/>
    <mergeCell ref="H9:I9"/>
    <mergeCell ref="J9:K9"/>
    <mergeCell ref="A70:M70"/>
    <mergeCell ref="J48:M48"/>
    <mergeCell ref="A63:M63"/>
    <mergeCell ref="A64:M64"/>
    <mergeCell ref="A65:M65"/>
    <mergeCell ref="A66:M66"/>
    <mergeCell ref="A67:M67"/>
  </mergeCells>
  <phoneticPr fontId="2"/>
  <printOptions horizontalCentered="1" verticalCentered="1"/>
  <pageMargins left="0.23622047244094491" right="0.23622047244094491" top="0.55118110236220474" bottom="0.55118110236220474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標準報酬決定通知書　転記</vt:lpstr>
      <vt:lpstr>40福岡</vt:lpstr>
      <vt:lpstr>'40福岡'!Print_Area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kurita</dc:creator>
  <cp:lastModifiedBy>kurita</cp:lastModifiedBy>
  <cp:lastPrinted>2016-09-01T03:26:49Z</cp:lastPrinted>
  <dcterms:created xsi:type="dcterms:W3CDTF">2016-09-01T01:33:12Z</dcterms:created>
  <dcterms:modified xsi:type="dcterms:W3CDTF">2016-09-01T06:22:34Z</dcterms:modified>
</cp:coreProperties>
</file>